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enrothespaper-my.sharepoint.com/personal/david_sharman_glenrothes-paper_com/Documents/David/C39 + sailing/C39 modelling/Longform articles/static stability study/"/>
    </mc:Choice>
  </mc:AlternateContent>
  <xr:revisionPtr revIDLastSave="102" documentId="13_ncr:4000b_{03FFC169-B0E5-4B28-9BEF-432D88B83CA4}" xr6:coauthVersionLast="45" xr6:coauthVersionMax="45" xr10:uidLastSave="{69D9BA01-2CDC-4F3C-BAEB-3B0424E6F832}"/>
  <bookViews>
    <workbookView xWindow="-28920" yWindow="-120" windowWidth="29040" windowHeight="15990" xr2:uid="{00000000-000D-0000-FFFF-FFFF00000000}"/>
  </bookViews>
  <sheets>
    <sheet name="2D Graphics (various VCG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D37" i="4"/>
  <c r="D38" i="4"/>
  <c r="D35" i="4"/>
  <c r="D51" i="4" l="1"/>
  <c r="M51" i="4" s="1"/>
  <c r="D63" i="4"/>
  <c r="D62" i="4"/>
  <c r="D61" i="4"/>
  <c r="D60" i="4"/>
  <c r="D59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O46" i="4"/>
  <c r="AO62" i="4" s="1"/>
  <c r="AN46" i="4"/>
  <c r="AM46" i="4"/>
  <c r="AL46" i="4"/>
  <c r="AK46" i="4"/>
  <c r="AK62" i="4" s="1"/>
  <c r="AJ46" i="4"/>
  <c r="AI46" i="4"/>
  <c r="AH46" i="4"/>
  <c r="AG46" i="4"/>
  <c r="AG62" i="4" s="1"/>
  <c r="AF46" i="4"/>
  <c r="AE46" i="4"/>
  <c r="AD46" i="4"/>
  <c r="AC46" i="4"/>
  <c r="AC62" i="4" s="1"/>
  <c r="AB46" i="4"/>
  <c r="AA46" i="4"/>
  <c r="Z46" i="4"/>
  <c r="Y46" i="4"/>
  <c r="Y62" i="4" s="1"/>
  <c r="X46" i="4"/>
  <c r="W46" i="4"/>
  <c r="V46" i="4"/>
  <c r="U46" i="4"/>
  <c r="U62" i="4" s="1"/>
  <c r="T46" i="4"/>
  <c r="S46" i="4"/>
  <c r="R46" i="4"/>
  <c r="Q46" i="4"/>
  <c r="Q62" i="4" s="1"/>
  <c r="P46" i="4"/>
  <c r="O46" i="4"/>
  <c r="N46" i="4"/>
  <c r="N62" i="4" s="1"/>
  <c r="M46" i="4"/>
  <c r="M62" i="4" s="1"/>
  <c r="L46" i="4"/>
  <c r="K46" i="4"/>
  <c r="J46" i="4"/>
  <c r="J62" i="4" s="1"/>
  <c r="I46" i="4"/>
  <c r="I62" i="4" s="1"/>
  <c r="H46" i="4"/>
  <c r="G46" i="4"/>
  <c r="F46" i="4"/>
  <c r="F62" i="4" s="1"/>
  <c r="E46" i="4"/>
  <c r="E62" i="4" s="1"/>
  <c r="D46" i="4"/>
  <c r="AO45" i="4"/>
  <c r="AN45" i="4"/>
  <c r="AM45" i="4"/>
  <c r="AM61" i="4" s="1"/>
  <c r="AL45" i="4"/>
  <c r="AK45" i="4"/>
  <c r="AJ45" i="4"/>
  <c r="AI45" i="4"/>
  <c r="AI61" i="4" s="1"/>
  <c r="AH45" i="4"/>
  <c r="AG45" i="4"/>
  <c r="AF45" i="4"/>
  <c r="AE45" i="4"/>
  <c r="AE61" i="4" s="1"/>
  <c r="AD45" i="4"/>
  <c r="AC45" i="4"/>
  <c r="AB45" i="4"/>
  <c r="AA45" i="4"/>
  <c r="AA61" i="4" s="1"/>
  <c r="Z45" i="4"/>
  <c r="Y45" i="4"/>
  <c r="X45" i="4"/>
  <c r="W45" i="4"/>
  <c r="W61" i="4" s="1"/>
  <c r="V45" i="4"/>
  <c r="U45" i="4"/>
  <c r="T45" i="4"/>
  <c r="S45" i="4"/>
  <c r="S61" i="4" s="1"/>
  <c r="R45" i="4"/>
  <c r="Q45" i="4"/>
  <c r="P45" i="4"/>
  <c r="O45" i="4"/>
  <c r="O61" i="4" s="1"/>
  <c r="N45" i="4"/>
  <c r="M45" i="4"/>
  <c r="L45" i="4"/>
  <c r="K45" i="4"/>
  <c r="K61" i="4" s="1"/>
  <c r="J45" i="4"/>
  <c r="I45" i="4"/>
  <c r="H45" i="4"/>
  <c r="G45" i="4"/>
  <c r="G61" i="4" s="1"/>
  <c r="F45" i="4"/>
  <c r="E45" i="4"/>
  <c r="D45" i="4"/>
  <c r="AO44" i="4"/>
  <c r="AO60" i="4" s="1"/>
  <c r="AN44" i="4"/>
  <c r="AM44" i="4"/>
  <c r="AL44" i="4"/>
  <c r="AK44" i="4"/>
  <c r="AK60" i="4" s="1"/>
  <c r="AJ44" i="4"/>
  <c r="AI44" i="4"/>
  <c r="AH44" i="4"/>
  <c r="AG44" i="4"/>
  <c r="AG60" i="4" s="1"/>
  <c r="AF44" i="4"/>
  <c r="AE44" i="4"/>
  <c r="AD44" i="4"/>
  <c r="AC44" i="4"/>
  <c r="AC60" i="4" s="1"/>
  <c r="AB44" i="4"/>
  <c r="AA44" i="4"/>
  <c r="Z44" i="4"/>
  <c r="Y44" i="4"/>
  <c r="Y60" i="4" s="1"/>
  <c r="X44" i="4"/>
  <c r="W44" i="4"/>
  <c r="V44" i="4"/>
  <c r="U44" i="4"/>
  <c r="U60" i="4" s="1"/>
  <c r="T44" i="4"/>
  <c r="S44" i="4"/>
  <c r="R44" i="4"/>
  <c r="R60" i="4" s="1"/>
  <c r="Q44" i="4"/>
  <c r="Q60" i="4" s="1"/>
  <c r="P44" i="4"/>
  <c r="O44" i="4"/>
  <c r="N44" i="4"/>
  <c r="N60" i="4" s="1"/>
  <c r="M44" i="4"/>
  <c r="M60" i="4" s="1"/>
  <c r="L44" i="4"/>
  <c r="K44" i="4"/>
  <c r="J44" i="4"/>
  <c r="J60" i="4" s="1"/>
  <c r="I44" i="4"/>
  <c r="I60" i="4" s="1"/>
  <c r="H44" i="4"/>
  <c r="G44" i="4"/>
  <c r="F44" i="4"/>
  <c r="F60" i="4" s="1"/>
  <c r="E44" i="4"/>
  <c r="E60" i="4" s="1"/>
  <c r="D44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51" i="4" s="1"/>
  <c r="C52" i="4" s="1"/>
  <c r="C53" i="4" s="1"/>
  <c r="C54" i="4" s="1"/>
  <c r="C55" i="4" s="1"/>
  <c r="U31" i="4"/>
  <c r="K59" i="4" l="1"/>
  <c r="W59" i="4"/>
  <c r="AE59" i="4"/>
  <c r="G63" i="4"/>
  <c r="K63" i="4"/>
  <c r="O63" i="4"/>
  <c r="S63" i="4"/>
  <c r="W63" i="4"/>
  <c r="AA63" i="4"/>
  <c r="AE63" i="4"/>
  <c r="AI63" i="4"/>
  <c r="AM63" i="4"/>
  <c r="O59" i="4"/>
  <c r="AI59" i="4"/>
  <c r="G59" i="4"/>
  <c r="S59" i="4"/>
  <c r="AA59" i="4"/>
  <c r="AM59" i="4"/>
  <c r="D52" i="4"/>
  <c r="I52" i="4" s="1"/>
  <c r="AG52" i="4"/>
  <c r="E51" i="4"/>
  <c r="I51" i="4"/>
  <c r="L52" i="4"/>
  <c r="AJ52" i="4"/>
  <c r="T52" i="4"/>
  <c r="P52" i="4"/>
  <c r="AJ51" i="4"/>
  <c r="AF51" i="4"/>
  <c r="AB51" i="4"/>
  <c r="X51" i="4"/>
  <c r="T51" i="4"/>
  <c r="P51" i="4"/>
  <c r="L51" i="4"/>
  <c r="H51" i="4"/>
  <c r="K52" i="4"/>
  <c r="G52" i="4"/>
  <c r="AM52" i="4"/>
  <c r="AI52" i="4"/>
  <c r="AE52" i="4"/>
  <c r="AA52" i="4"/>
  <c r="W52" i="4"/>
  <c r="S52" i="4"/>
  <c r="AM51" i="4"/>
  <c r="AI51" i="4"/>
  <c r="AE51" i="4"/>
  <c r="AA51" i="4"/>
  <c r="W51" i="4"/>
  <c r="S51" i="4"/>
  <c r="O51" i="4"/>
  <c r="K51" i="4"/>
  <c r="G51" i="4"/>
  <c r="AL51" i="4"/>
  <c r="AH51" i="4"/>
  <c r="AD51" i="4"/>
  <c r="Z51" i="4"/>
  <c r="V51" i="4"/>
  <c r="R51" i="4"/>
  <c r="N51" i="4"/>
  <c r="J51" i="4"/>
  <c r="F51" i="4"/>
  <c r="AK51" i="4"/>
  <c r="AG51" i="4"/>
  <c r="AC51" i="4"/>
  <c r="Y51" i="4"/>
  <c r="U51" i="4"/>
  <c r="Q51" i="4"/>
  <c r="AM60" i="4"/>
  <c r="AO61" i="4"/>
  <c r="AM62" i="4"/>
  <c r="AO59" i="4"/>
  <c r="AO63" i="4"/>
  <c r="U41" i="4"/>
  <c r="F59" i="4"/>
  <c r="J59" i="4"/>
  <c r="N59" i="4"/>
  <c r="R59" i="4"/>
  <c r="V59" i="4"/>
  <c r="Z59" i="4"/>
  <c r="AD59" i="4"/>
  <c r="AH59" i="4"/>
  <c r="AL59" i="4"/>
  <c r="H60" i="4"/>
  <c r="L60" i="4"/>
  <c r="P60" i="4"/>
  <c r="T60" i="4"/>
  <c r="X60" i="4"/>
  <c r="AB60" i="4"/>
  <c r="AF60" i="4"/>
  <c r="AJ60" i="4"/>
  <c r="AN60" i="4"/>
  <c r="F61" i="4"/>
  <c r="J61" i="4"/>
  <c r="N61" i="4"/>
  <c r="R61" i="4"/>
  <c r="V61" i="4"/>
  <c r="Z61" i="4"/>
  <c r="AD61" i="4"/>
  <c r="AH61" i="4"/>
  <c r="AL61" i="4"/>
  <c r="H62" i="4"/>
  <c r="L62" i="4"/>
  <c r="P62" i="4"/>
  <c r="T62" i="4"/>
  <c r="X62" i="4"/>
  <c r="AB62" i="4"/>
  <c r="AF62" i="4"/>
  <c r="AJ62" i="4"/>
  <c r="AN62" i="4"/>
  <c r="F63" i="4"/>
  <c r="J63" i="4"/>
  <c r="N63" i="4"/>
  <c r="R63" i="4"/>
  <c r="V63" i="4"/>
  <c r="Z63" i="4"/>
  <c r="AD63" i="4"/>
  <c r="AH63" i="4"/>
  <c r="AL63" i="4"/>
  <c r="H59" i="4"/>
  <c r="L59" i="4"/>
  <c r="P59" i="4"/>
  <c r="T59" i="4"/>
  <c r="X59" i="4"/>
  <c r="AB59" i="4"/>
  <c r="AF59" i="4"/>
  <c r="AJ59" i="4"/>
  <c r="AN59" i="4"/>
  <c r="V60" i="4"/>
  <c r="Z60" i="4"/>
  <c r="AD60" i="4"/>
  <c r="AH60" i="4"/>
  <c r="AL60" i="4"/>
  <c r="H61" i="4"/>
  <c r="L61" i="4"/>
  <c r="P61" i="4"/>
  <c r="T61" i="4"/>
  <c r="X61" i="4"/>
  <c r="AB61" i="4"/>
  <c r="AF61" i="4"/>
  <c r="AJ61" i="4"/>
  <c r="AN61" i="4"/>
  <c r="R62" i="4"/>
  <c r="V62" i="4"/>
  <c r="Z62" i="4"/>
  <c r="AD62" i="4"/>
  <c r="AH62" i="4"/>
  <c r="AL62" i="4"/>
  <c r="H63" i="4"/>
  <c r="L63" i="4"/>
  <c r="P63" i="4"/>
  <c r="T63" i="4"/>
  <c r="X63" i="4"/>
  <c r="AB63" i="4"/>
  <c r="AF63" i="4"/>
  <c r="AJ63" i="4"/>
  <c r="AN63" i="4"/>
  <c r="E59" i="4"/>
  <c r="I59" i="4"/>
  <c r="M59" i="4"/>
  <c r="Q59" i="4"/>
  <c r="U59" i="4"/>
  <c r="Y59" i="4"/>
  <c r="AC59" i="4"/>
  <c r="AG59" i="4"/>
  <c r="AK59" i="4"/>
  <c r="G60" i="4"/>
  <c r="K60" i="4"/>
  <c r="O60" i="4"/>
  <c r="S60" i="4"/>
  <c r="W60" i="4"/>
  <c r="AA60" i="4"/>
  <c r="AE60" i="4"/>
  <c r="AI60" i="4"/>
  <c r="E61" i="4"/>
  <c r="I61" i="4"/>
  <c r="M61" i="4"/>
  <c r="Q61" i="4"/>
  <c r="U61" i="4"/>
  <c r="Y61" i="4"/>
  <c r="AC61" i="4"/>
  <c r="AG61" i="4"/>
  <c r="AK61" i="4"/>
  <c r="G62" i="4"/>
  <c r="K62" i="4"/>
  <c r="O62" i="4"/>
  <c r="S62" i="4"/>
  <c r="W62" i="4"/>
  <c r="AA62" i="4"/>
  <c r="AE62" i="4"/>
  <c r="AI62" i="4"/>
  <c r="E63" i="4"/>
  <c r="I63" i="4"/>
  <c r="M63" i="4"/>
  <c r="Q63" i="4"/>
  <c r="U63" i="4"/>
  <c r="Y63" i="4"/>
  <c r="AC63" i="4"/>
  <c r="AG63" i="4"/>
  <c r="AK63" i="4"/>
  <c r="AB52" i="4" l="1"/>
  <c r="AF52" i="4"/>
  <c r="X52" i="4"/>
  <c r="H52" i="4"/>
  <c r="Y52" i="4"/>
  <c r="U52" i="4"/>
  <c r="AD52" i="4"/>
  <c r="F52" i="4"/>
  <c r="E52" i="4"/>
  <c r="V52" i="4"/>
  <c r="M52" i="4"/>
  <c r="AH52" i="4"/>
  <c r="Q52" i="4"/>
  <c r="D53" i="4"/>
  <c r="Z52" i="4"/>
  <c r="J52" i="4"/>
  <c r="AC52" i="4"/>
  <c r="O52" i="4"/>
  <c r="N52" i="4"/>
  <c r="AK52" i="4"/>
  <c r="R52" i="4"/>
  <c r="AL52" i="4"/>
  <c r="U57" i="4"/>
  <c r="D54" i="4" l="1"/>
  <c r="M53" i="4"/>
  <c r="Q53" i="4"/>
  <c r="U53" i="4"/>
  <c r="Y53" i="4"/>
  <c r="AC53" i="4"/>
  <c r="AG53" i="4"/>
  <c r="AK53" i="4"/>
  <c r="H53" i="4"/>
  <c r="L53" i="4"/>
  <c r="N53" i="4"/>
  <c r="R53" i="4"/>
  <c r="V53" i="4"/>
  <c r="Z53" i="4"/>
  <c r="AD53" i="4"/>
  <c r="AH53" i="4"/>
  <c r="AL53" i="4"/>
  <c r="E53" i="4"/>
  <c r="I53" i="4"/>
  <c r="O53" i="4"/>
  <c r="S53" i="4"/>
  <c r="W53" i="4"/>
  <c r="AA53" i="4"/>
  <c r="AE53" i="4"/>
  <c r="AI53" i="4"/>
  <c r="AM53" i="4"/>
  <c r="F53" i="4"/>
  <c r="J53" i="4"/>
  <c r="P53" i="4"/>
  <c r="T53" i="4"/>
  <c r="X53" i="4"/>
  <c r="AB53" i="4"/>
  <c r="AF53" i="4"/>
  <c r="AJ53" i="4"/>
  <c r="G53" i="4"/>
  <c r="K53" i="4"/>
  <c r="AA54" i="4" l="1"/>
  <c r="F54" i="4"/>
  <c r="AH54" i="4"/>
  <c r="AB54" i="4"/>
  <c r="G54" i="4"/>
  <c r="D55" i="4"/>
  <c r="Y54" i="4"/>
  <c r="H54" i="4"/>
  <c r="AL54" i="4"/>
  <c r="O54" i="4"/>
  <c r="AE54" i="4"/>
  <c r="J54" i="4"/>
  <c r="P54" i="4"/>
  <c r="AF54" i="4"/>
  <c r="K54" i="4"/>
  <c r="M54" i="4"/>
  <c r="AC54" i="4"/>
  <c r="L54" i="4"/>
  <c r="I54" i="4"/>
  <c r="S54" i="4"/>
  <c r="AI54" i="4"/>
  <c r="N54" i="4"/>
  <c r="T54" i="4"/>
  <c r="AJ54" i="4"/>
  <c r="AD54" i="4"/>
  <c r="Q54" i="4"/>
  <c r="AG54" i="4"/>
  <c r="R54" i="4"/>
  <c r="W54" i="4"/>
  <c r="AM54" i="4"/>
  <c r="V54" i="4"/>
  <c r="X54" i="4"/>
  <c r="E54" i="4"/>
  <c r="U54" i="4"/>
  <c r="AK54" i="4"/>
  <c r="Z54" i="4"/>
  <c r="W55" i="4" l="1"/>
  <c r="AM55" i="4"/>
  <c r="Z55" i="4"/>
  <c r="T55" i="4"/>
  <c r="AJ55" i="4"/>
  <c r="V55" i="4"/>
  <c r="Q55" i="4"/>
  <c r="AG55" i="4"/>
  <c r="R55" i="4"/>
  <c r="AI55" i="4"/>
  <c r="P55" i="4"/>
  <c r="K55" i="4"/>
  <c r="AC55" i="4"/>
  <c r="AA55" i="4"/>
  <c r="F55" i="4"/>
  <c r="AL55" i="4"/>
  <c r="X55" i="4"/>
  <c r="AH55" i="4"/>
  <c r="U55" i="4"/>
  <c r="AK55" i="4"/>
  <c r="AD55" i="4"/>
  <c r="S55" i="4"/>
  <c r="N55" i="4"/>
  <c r="AF55" i="4"/>
  <c r="M55" i="4"/>
  <c r="L55" i="4"/>
  <c r="O55" i="4"/>
  <c r="AE55" i="4"/>
  <c r="J55" i="4"/>
  <c r="E55" i="4"/>
  <c r="AB55" i="4"/>
  <c r="G55" i="4"/>
  <c r="I55" i="4"/>
  <c r="Y55" i="4"/>
  <c r="H55" i="4"/>
  <c r="U49" i="4" l="1"/>
</calcChain>
</file>

<file path=xl/sharedStrings.xml><?xml version="1.0" encoding="utf-8"?>
<sst xmlns="http://schemas.openxmlformats.org/spreadsheetml/2006/main" count="44" uniqueCount="37">
  <si>
    <t>Run Date: 07/06/2011</t>
  </si>
  <si>
    <t>Time of Run: 1:26</t>
  </si>
  <si>
    <t>Trim = 0.00000 m, at Density = 1 Te/m&lt;SUP&gt;3&lt;/SUP&gt;</t>
  </si>
  <si>
    <t>Displacement (Ton)</t>
  </si>
  <si>
    <t>ANGLES (Deg)</t>
  </si>
  <si>
    <t>KG =</t>
  </si>
  <si>
    <t>VCG =</t>
  </si>
  <si>
    <t>GZ arm (meters)</t>
  </si>
  <si>
    <t>RM Righting Moment (Ton x meter)</t>
  </si>
  <si>
    <t>GZ=</t>
  </si>
  <si>
    <t>This is the GZ formula for this case:</t>
  </si>
  <si>
    <t>KN-KGsin(heelingangle)</t>
  </si>
  <si>
    <t>This spreadsheet graph GZ arm and Righting Moment from Archimedes MB data (wich you can download for free)</t>
  </si>
  <si>
    <t>Copy data from Archimedes and paste it on the yellow boxes, then put KG manually. In a sailboat, KG is a fixed point.</t>
  </si>
  <si>
    <t>You must to configure Archimedes to obtain the same Displacements and Heel Angles you have on this spreadsheet.</t>
  </si>
  <si>
    <t xml:space="preserve"> and then paste it here on the yellow boxes</t>
  </si>
  <si>
    <t>Please send your comments, corrections, bugs, questions</t>
  </si>
  <si>
    <t>gabrielmassano@hotmail.com</t>
  </si>
  <si>
    <t>where KN comes from Archimedes</t>
  </si>
  <si>
    <t>KG is the vertical position of Gravity Center</t>
  </si>
  <si>
    <t>they pull KG down and improve stability curves</t>
  </si>
  <si>
    <t>It comes from Delftship if you've done a good model</t>
  </si>
  <si>
    <t>taken from the keel (positive up, negative down)</t>
  </si>
  <si>
    <t>Don't forget to include keel and bulb weights:</t>
  </si>
  <si>
    <t>VAL. MAX=</t>
  </si>
  <si>
    <t>Table of Cross Curves for Sheperd</t>
  </si>
  <si>
    <t>KN=KM * sin (HeelingAngle)   (meters)</t>
  </si>
  <si>
    <t>You must to copy  KN, wich in fact is KM*sin(heelingangle) for different Displacements and Heeling Angles, from Cross Curves of Archimedes</t>
  </si>
  <si>
    <t>and in fact, KN is KM*sin(heelingangle)</t>
  </si>
  <si>
    <t>extra VCG</t>
  </si>
  <si>
    <t>initial VCG in meters above keel reference (in this case the DWL)</t>
  </si>
  <si>
    <t>delta-VCG</t>
  </si>
  <si>
    <t>tons =</t>
  </si>
  <si>
    <t>GZ arm (meters), at varying VCG</t>
  </si>
  <si>
    <t>ton =</t>
  </si>
  <si>
    <t>modified from the original to include multiple displacements</t>
  </si>
  <si>
    <t>desired interval for VCG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</si>
</sst>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1" applyAlignment="1" applyProtection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2" borderId="1" xfId="0" applyFill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6" fillId="0" borderId="0" xfId="0" applyFont="1"/>
    <xf numFmtId="0" fontId="1" fillId="0" borderId="0" xfId="0" applyFont="1" applyBorder="1" applyAlignment="1">
      <alignment horizontal="center" vertical="center" textRotation="90" wrapText="1"/>
    </xf>
    <xf numFmtId="164" fontId="0" fillId="0" borderId="0" xfId="0" applyNumberFormat="1" applyBorder="1"/>
    <xf numFmtId="164" fontId="0" fillId="3" borderId="1" xfId="0" applyNumberFormat="1" applyFill="1" applyBorder="1"/>
    <xf numFmtId="0" fontId="1" fillId="4" borderId="0" xfId="0" applyFont="1" applyFill="1"/>
    <xf numFmtId="164" fontId="0" fillId="4" borderId="2" xfId="0" applyNumberFormat="1" applyFill="1" applyBorder="1"/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GZ (m) of Corbin 39 for a constant displacement and various VCG</a:t>
            </a:r>
          </a:p>
          <a:p>
            <a:pPr>
              <a:defRPr/>
            </a:pPr>
            <a:r>
              <a:rPr lang="en-GB"/>
              <a:t>(DelftShip model rev 6-43, analysed in ArchimedesMB)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00151415494055E-2"/>
          <c:y val="0.21982747813215725"/>
          <c:w val="0.87644369631410135"/>
          <c:h val="0.62641415796376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'2D Graphics (various VCG)'!$D$51</c:f>
              <c:strCache>
                <c:ptCount val="1"/>
                <c:pt idx="0">
                  <c:v>0.038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'2D Graphics (various VCG)'!$E$34:$AO$34</c:f>
              <c:numCache>
                <c:formatCode>General</c:formatCod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numCache>
            </c:numRef>
          </c:xVal>
          <c:yVal>
            <c:numRef>
              <c:f>'2D Graphics (various VCG)'!$E$51:$AO$51</c:f>
              <c:numCache>
                <c:formatCode>0.000</c:formatCode>
                <c:ptCount val="37"/>
                <c:pt idx="0">
                  <c:v>0</c:v>
                </c:pt>
                <c:pt idx="1">
                  <c:v>8.5688081775588981E-2</c:v>
                </c:pt>
                <c:pt idx="2">
                  <c:v>0.16940136924865665</c:v>
                </c:pt>
                <c:pt idx="3">
                  <c:v>0.24816487628610423</c:v>
                </c:pt>
                <c:pt idx="4">
                  <c:v>0.31900323455362461</c:v>
                </c:pt>
                <c:pt idx="5">
                  <c:v>0.38294050605385344</c:v>
                </c:pt>
                <c:pt idx="6">
                  <c:v>0.441</c:v>
                </c:pt>
                <c:pt idx="7">
                  <c:v>0.49420409541866028</c:v>
                </c:pt>
                <c:pt idx="8">
                  <c:v>0.54057407083191145</c:v>
                </c:pt>
                <c:pt idx="9">
                  <c:v>0.57712994231491122</c:v>
                </c:pt>
                <c:pt idx="10">
                  <c:v>0.59689031116147884</c:v>
                </c:pt>
                <c:pt idx="11">
                  <c:v>0.60687222231701832</c:v>
                </c:pt>
                <c:pt idx="12">
                  <c:v>0.6110910346561913</c:v>
                </c:pt>
                <c:pt idx="13">
                  <c:v>0.62356030409260732</c:v>
                </c:pt>
                <c:pt idx="14">
                  <c:v>0.63529168041013551</c:v>
                </c:pt>
                <c:pt idx="15">
                  <c:v>0.64729481860101545</c:v>
                </c:pt>
                <c:pt idx="16">
                  <c:v>0.62557730538553613</c:v>
                </c:pt>
                <c:pt idx="17">
                  <c:v>0.57614460147251367</c:v>
                </c:pt>
                <c:pt idx="18">
                  <c:v>0.51800000000000002</c:v>
                </c:pt>
                <c:pt idx="19">
                  <c:v>0.45414460147251368</c:v>
                </c:pt>
                <c:pt idx="20">
                  <c:v>0.38757730538553609</c:v>
                </c:pt>
                <c:pt idx="21">
                  <c:v>0.31829481860101538</c:v>
                </c:pt>
                <c:pt idx="22">
                  <c:v>0.24729168041013544</c:v>
                </c:pt>
                <c:pt idx="23">
                  <c:v>0.17356030409260728</c:v>
                </c:pt>
                <c:pt idx="24">
                  <c:v>0.10509103465619135</c:v>
                </c:pt>
                <c:pt idx="25">
                  <c:v>3.3872222317018322E-2</c:v>
                </c:pt>
                <c:pt idx="26">
                  <c:v>-2.6109688838521165E-2</c:v>
                </c:pt>
                <c:pt idx="27">
                  <c:v>-8.5870057685088805E-2</c:v>
                </c:pt>
                <c:pt idx="28">
                  <c:v>-0.1464259291680885</c:v>
                </c:pt>
                <c:pt idx="29">
                  <c:v>-0.18879590458133977</c:v>
                </c:pt>
                <c:pt idx="30">
                  <c:v>-0.218</c:v>
                </c:pt>
                <c:pt idx="31">
                  <c:v>-0.24305949394614659</c:v>
                </c:pt>
                <c:pt idx="32">
                  <c:v>-0.24599676544637544</c:v>
                </c:pt>
                <c:pt idx="33">
                  <c:v>-0.21483512371389579</c:v>
                </c:pt>
                <c:pt idx="34">
                  <c:v>-0.15059863075134333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AB-4CAA-83BC-41308AF8A50D}"/>
            </c:ext>
          </c:extLst>
        </c:ser>
        <c:ser>
          <c:idx val="1"/>
          <c:order val="1"/>
          <c:tx>
            <c:strRef>
              <c:f>'2D Graphics (various VCG)'!$D$52</c:f>
              <c:strCache>
                <c:ptCount val="1"/>
                <c:pt idx="0">
                  <c:v>0.078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'2D Graphics (various VCG)'!$E$34:$AO$34</c:f>
              <c:numCache>
                <c:formatCode>General</c:formatCod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numCache>
            </c:numRef>
          </c:xVal>
          <c:yVal>
            <c:numRef>
              <c:f>'2D Graphics (various VCG)'!$E$52:$AO$52</c:f>
              <c:numCache>
                <c:formatCode>0.000</c:formatCode>
                <c:ptCount val="37"/>
                <c:pt idx="0">
                  <c:v>0</c:v>
                </c:pt>
                <c:pt idx="1">
                  <c:v>8.220185206568266E-2</c:v>
                </c:pt>
                <c:pt idx="2">
                  <c:v>0.16245544214197943</c:v>
                </c:pt>
                <c:pt idx="3">
                  <c:v>0.2378121144820034</c:v>
                </c:pt>
                <c:pt idx="4">
                  <c:v>0.30532242882059785</c:v>
                </c:pt>
                <c:pt idx="5">
                  <c:v>0.36603577558422545</c:v>
                </c:pt>
                <c:pt idx="6">
                  <c:v>0.42100000000000004</c:v>
                </c:pt>
                <c:pt idx="7">
                  <c:v>0.47126103796461843</c:v>
                </c:pt>
                <c:pt idx="8">
                  <c:v>0.51486256644444994</c:v>
                </c:pt>
                <c:pt idx="9">
                  <c:v>0.5488456710674493</c:v>
                </c:pt>
                <c:pt idx="10">
                  <c:v>0.56624853343671977</c:v>
                </c:pt>
                <c:pt idx="11">
                  <c:v>0.57410614054545861</c:v>
                </c:pt>
                <c:pt idx="12">
                  <c:v>0.57645001850481381</c:v>
                </c:pt>
                <c:pt idx="13">
                  <c:v>0.58730799261114131</c:v>
                </c:pt>
                <c:pt idx="14">
                  <c:v>0.59770397557869925</c:v>
                </c:pt>
                <c:pt idx="15">
                  <c:v>0.60865778554945271</c:v>
                </c:pt>
                <c:pt idx="16">
                  <c:v>0.58618499526504775</c:v>
                </c:pt>
                <c:pt idx="17">
                  <c:v>0.53629681354884384</c:v>
                </c:pt>
                <c:pt idx="18">
                  <c:v>0.47800000000000004</c:v>
                </c:pt>
                <c:pt idx="19">
                  <c:v>0.41429681354884385</c:v>
                </c:pt>
                <c:pt idx="20">
                  <c:v>0.34818499526504776</c:v>
                </c:pt>
                <c:pt idx="21">
                  <c:v>0.27965778554945264</c:v>
                </c:pt>
                <c:pt idx="22">
                  <c:v>0.20970397557869913</c:v>
                </c:pt>
                <c:pt idx="23">
                  <c:v>0.13730799261114129</c:v>
                </c:pt>
                <c:pt idx="24">
                  <c:v>7.0450018504813791E-2</c:v>
                </c:pt>
                <c:pt idx="25">
                  <c:v>1.1061405454586559E-3</c:v>
                </c:pt>
                <c:pt idx="26">
                  <c:v>-5.6751466563280284E-2</c:v>
                </c:pt>
                <c:pt idx="27">
                  <c:v>-0.1141543289325507</c:v>
                </c:pt>
                <c:pt idx="28">
                  <c:v>-0.17213743355555008</c:v>
                </c:pt>
                <c:pt idx="29">
                  <c:v>-0.21173896203538159</c:v>
                </c:pt>
                <c:pt idx="30">
                  <c:v>-0.23799999999999999</c:v>
                </c:pt>
                <c:pt idx="31">
                  <c:v>-0.25996422441577455</c:v>
                </c:pt>
                <c:pt idx="32">
                  <c:v>-0.25967757117940221</c:v>
                </c:pt>
                <c:pt idx="33">
                  <c:v>-0.22518788551799662</c:v>
                </c:pt>
                <c:pt idx="34">
                  <c:v>-0.15754455785802055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AB-4CAA-83BC-41308AF8A50D}"/>
            </c:ext>
          </c:extLst>
        </c:ser>
        <c:ser>
          <c:idx val="2"/>
          <c:order val="2"/>
          <c:tx>
            <c:strRef>
              <c:f>'2D Graphics (various VCG)'!$D$53</c:f>
              <c:strCache>
                <c:ptCount val="1"/>
                <c:pt idx="0">
                  <c:v>0.118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'2D Graphics (various VCG)'!$E$34:$AO$34</c:f>
              <c:numCache>
                <c:formatCode>General</c:formatCod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numCache>
            </c:numRef>
          </c:xVal>
          <c:yVal>
            <c:numRef>
              <c:f>'2D Graphics (various VCG)'!$E$53:$AO$53</c:f>
              <c:numCache>
                <c:formatCode>0.000</c:formatCode>
                <c:ptCount val="37"/>
                <c:pt idx="0">
                  <c:v>0</c:v>
                </c:pt>
                <c:pt idx="1">
                  <c:v>7.8715622355776338E-2</c:v>
                </c:pt>
                <c:pt idx="2">
                  <c:v>0.15550951503530222</c:v>
                </c:pt>
                <c:pt idx="3">
                  <c:v>0.22745935267790257</c:v>
                </c:pt>
                <c:pt idx="4">
                  <c:v>0.29164162308757113</c:v>
                </c:pt>
                <c:pt idx="5">
                  <c:v>0.34913104511459747</c:v>
                </c:pt>
                <c:pt idx="6">
                  <c:v>0.40100000000000002</c:v>
                </c:pt>
                <c:pt idx="7">
                  <c:v>0.44831798051057659</c:v>
                </c:pt>
                <c:pt idx="8">
                  <c:v>0.48915106205698833</c:v>
                </c:pt>
                <c:pt idx="9">
                  <c:v>0.52056139981998739</c:v>
                </c:pt>
                <c:pt idx="10">
                  <c:v>0.53560675571196059</c:v>
                </c:pt>
                <c:pt idx="11">
                  <c:v>0.54134005877389901</c:v>
                </c:pt>
                <c:pt idx="12">
                  <c:v>0.54180900235343632</c:v>
                </c:pt>
                <c:pt idx="13">
                  <c:v>0.5510556811296754</c:v>
                </c:pt>
                <c:pt idx="14">
                  <c:v>0.56011627074726289</c:v>
                </c:pt>
                <c:pt idx="15">
                  <c:v>0.57002075249788997</c:v>
                </c:pt>
                <c:pt idx="16">
                  <c:v>0.54679268514455948</c:v>
                </c:pt>
                <c:pt idx="17">
                  <c:v>0.49644902562517401</c:v>
                </c:pt>
                <c:pt idx="18">
                  <c:v>0.43800000000000006</c:v>
                </c:pt>
                <c:pt idx="19">
                  <c:v>0.37444902562517401</c:v>
                </c:pt>
                <c:pt idx="20">
                  <c:v>0.30879268514455943</c:v>
                </c:pt>
                <c:pt idx="21">
                  <c:v>0.24102075249788993</c:v>
                </c:pt>
                <c:pt idx="22">
                  <c:v>0.17211627074726277</c:v>
                </c:pt>
                <c:pt idx="23">
                  <c:v>0.10105568112967529</c:v>
                </c:pt>
                <c:pt idx="24">
                  <c:v>3.5809002353436245E-2</c:v>
                </c:pt>
                <c:pt idx="25">
                  <c:v>-3.165994122610101E-2</c:v>
                </c:pt>
                <c:pt idx="26">
                  <c:v>-8.7393244288039393E-2</c:v>
                </c:pt>
                <c:pt idx="27">
                  <c:v>-0.14243860018001259</c:v>
                </c:pt>
                <c:pt idx="28">
                  <c:v>-0.19784893794301167</c:v>
                </c:pt>
                <c:pt idx="29">
                  <c:v>-0.23468201948942341</c:v>
                </c:pt>
                <c:pt idx="30">
                  <c:v>-0.25800000000000001</c:v>
                </c:pt>
                <c:pt idx="31">
                  <c:v>-0.27686895488540253</c:v>
                </c:pt>
                <c:pt idx="32">
                  <c:v>-0.27335837691242892</c:v>
                </c:pt>
                <c:pt idx="33">
                  <c:v>-0.23554064732209745</c:v>
                </c:pt>
                <c:pt idx="34">
                  <c:v>-0.16449048496469776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AB-4CAA-83BC-41308AF8A50D}"/>
            </c:ext>
          </c:extLst>
        </c:ser>
        <c:ser>
          <c:idx val="3"/>
          <c:order val="3"/>
          <c:tx>
            <c:strRef>
              <c:f>'2D Graphics (various VCG)'!$D$54</c:f>
              <c:strCache>
                <c:ptCount val="1"/>
                <c:pt idx="0">
                  <c:v>0.158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'2D Graphics (various VCG)'!$E$34:$AO$34</c:f>
              <c:numCache>
                <c:formatCode>General</c:formatCod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numCache>
            </c:numRef>
          </c:xVal>
          <c:yVal>
            <c:numRef>
              <c:f>'2D Graphics (various VCG)'!$E$54:$AO$54</c:f>
              <c:numCache>
                <c:formatCode>0.000</c:formatCode>
                <c:ptCount val="37"/>
                <c:pt idx="0">
                  <c:v>0</c:v>
                </c:pt>
                <c:pt idx="1">
                  <c:v>7.5229392645870002E-2</c:v>
                </c:pt>
                <c:pt idx="2">
                  <c:v>0.14856358792862501</c:v>
                </c:pt>
                <c:pt idx="3">
                  <c:v>0.21710659087380174</c:v>
                </c:pt>
                <c:pt idx="4">
                  <c:v>0.27796081735454437</c:v>
                </c:pt>
                <c:pt idx="5">
                  <c:v>0.33222631464496949</c:v>
                </c:pt>
                <c:pt idx="6">
                  <c:v>0.38100000000000001</c:v>
                </c:pt>
                <c:pt idx="7">
                  <c:v>0.42537492305653474</c:v>
                </c:pt>
                <c:pt idx="8">
                  <c:v>0.46343955766952671</c:v>
                </c:pt>
                <c:pt idx="9">
                  <c:v>0.49227712857252548</c:v>
                </c:pt>
                <c:pt idx="10">
                  <c:v>0.50496497798720141</c:v>
                </c:pt>
                <c:pt idx="11">
                  <c:v>0.50857397700233931</c:v>
                </c:pt>
                <c:pt idx="12">
                  <c:v>0.50716798620205872</c:v>
                </c:pt>
                <c:pt idx="13">
                  <c:v>0.51480336964820927</c:v>
                </c:pt>
                <c:pt idx="14">
                  <c:v>0.52252856591582653</c:v>
                </c:pt>
                <c:pt idx="15">
                  <c:v>0.53138371944632723</c:v>
                </c:pt>
                <c:pt idx="16">
                  <c:v>0.5074003750240712</c:v>
                </c:pt>
                <c:pt idx="17">
                  <c:v>0.45660123770150418</c:v>
                </c:pt>
                <c:pt idx="18">
                  <c:v>0.39800000000000002</c:v>
                </c:pt>
                <c:pt idx="19">
                  <c:v>0.33460123770150418</c:v>
                </c:pt>
                <c:pt idx="20">
                  <c:v>0.2694003750240711</c:v>
                </c:pt>
                <c:pt idx="21">
                  <c:v>0.20238371944632719</c:v>
                </c:pt>
                <c:pt idx="22">
                  <c:v>0.13452856591582643</c:v>
                </c:pt>
                <c:pt idx="23">
                  <c:v>6.4803369648209291E-2</c:v>
                </c:pt>
                <c:pt idx="24">
                  <c:v>1.1679862020586851E-3</c:v>
                </c:pt>
                <c:pt idx="25">
                  <c:v>-6.4426022997660676E-2</c:v>
                </c:pt>
                <c:pt idx="26">
                  <c:v>-0.11803502201279853</c:v>
                </c:pt>
                <c:pt idx="27">
                  <c:v>-0.1707228714274745</c:v>
                </c:pt>
                <c:pt idx="28">
                  <c:v>-0.22356044233047323</c:v>
                </c:pt>
                <c:pt idx="29">
                  <c:v>-0.25762507694346526</c:v>
                </c:pt>
                <c:pt idx="30">
                  <c:v>-0.27800000000000002</c:v>
                </c:pt>
                <c:pt idx="31">
                  <c:v>-0.29377368535503051</c:v>
                </c:pt>
                <c:pt idx="32">
                  <c:v>-0.28703918264545569</c:v>
                </c:pt>
                <c:pt idx="33">
                  <c:v>-0.24589340912619831</c:v>
                </c:pt>
                <c:pt idx="34">
                  <c:v>-0.17143641207137497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AB-4CAA-83BC-41308AF8A50D}"/>
            </c:ext>
          </c:extLst>
        </c:ser>
        <c:ser>
          <c:idx val="4"/>
          <c:order val="4"/>
          <c:tx>
            <c:strRef>
              <c:f>'2D Graphics (various VCG)'!$D$55</c:f>
              <c:strCache>
                <c:ptCount val="1"/>
                <c:pt idx="0">
                  <c:v>0.198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'2D Graphics (various VCG)'!$E$34:$AO$34</c:f>
              <c:numCache>
                <c:formatCode>General</c:formatCod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numCache>
            </c:numRef>
          </c:xVal>
          <c:yVal>
            <c:numRef>
              <c:f>'2D Graphics (various VCG)'!$E$55:$AO$55</c:f>
              <c:numCache>
                <c:formatCode>0.000</c:formatCode>
                <c:ptCount val="37"/>
                <c:pt idx="0">
                  <c:v>0</c:v>
                </c:pt>
                <c:pt idx="1">
                  <c:v>7.1743162935963681E-2</c:v>
                </c:pt>
                <c:pt idx="2">
                  <c:v>0.14161766082194777</c:v>
                </c:pt>
                <c:pt idx="3">
                  <c:v>0.20675382906970091</c:v>
                </c:pt>
                <c:pt idx="4">
                  <c:v>0.2642800116215176</c:v>
                </c:pt>
                <c:pt idx="5">
                  <c:v>0.31532158417534151</c:v>
                </c:pt>
                <c:pt idx="6">
                  <c:v>0.36100000000000004</c:v>
                </c:pt>
                <c:pt idx="7">
                  <c:v>0.40243186560249289</c:v>
                </c:pt>
                <c:pt idx="8">
                  <c:v>0.43772805328206521</c:v>
                </c:pt>
                <c:pt idx="9">
                  <c:v>0.46399285732506357</c:v>
                </c:pt>
                <c:pt idx="10">
                  <c:v>0.47432320026244235</c:v>
                </c:pt>
                <c:pt idx="11">
                  <c:v>0.4758078952307796</c:v>
                </c:pt>
                <c:pt idx="12">
                  <c:v>0.47252697005068117</c:v>
                </c:pt>
                <c:pt idx="13">
                  <c:v>0.47855105816674337</c:v>
                </c:pt>
                <c:pt idx="14">
                  <c:v>0.48494086108439016</c:v>
                </c:pt>
                <c:pt idx="15">
                  <c:v>0.49274668639476449</c:v>
                </c:pt>
                <c:pt idx="16">
                  <c:v>0.46800806490358282</c:v>
                </c:pt>
                <c:pt idx="17">
                  <c:v>0.41675344977783435</c:v>
                </c:pt>
                <c:pt idx="18">
                  <c:v>0.35800000000000004</c:v>
                </c:pt>
                <c:pt idx="19">
                  <c:v>0.29475344977783435</c:v>
                </c:pt>
                <c:pt idx="20">
                  <c:v>0.2300080649035828</c:v>
                </c:pt>
                <c:pt idx="21">
                  <c:v>0.16374668639476445</c:v>
                </c:pt>
                <c:pt idx="22">
                  <c:v>9.6940861084390095E-2</c:v>
                </c:pt>
                <c:pt idx="23">
                  <c:v>2.8551058166743276E-2</c:v>
                </c:pt>
                <c:pt idx="24">
                  <c:v>-3.3473029949318861E-2</c:v>
                </c:pt>
                <c:pt idx="25">
                  <c:v>-9.7192104769220355E-2</c:v>
                </c:pt>
                <c:pt idx="26">
                  <c:v>-0.14867679973755765</c:v>
                </c:pt>
                <c:pt idx="27">
                  <c:v>-0.19900714267493641</c:v>
                </c:pt>
                <c:pt idx="28">
                  <c:v>-0.24927194671793482</c:v>
                </c:pt>
                <c:pt idx="29">
                  <c:v>-0.28056813439750711</c:v>
                </c:pt>
                <c:pt idx="30">
                  <c:v>-0.29799999999999999</c:v>
                </c:pt>
                <c:pt idx="31">
                  <c:v>-0.31067841582465849</c:v>
                </c:pt>
                <c:pt idx="32">
                  <c:v>-0.30071998837848246</c:v>
                </c:pt>
                <c:pt idx="33">
                  <c:v>-0.25624617093029917</c:v>
                </c:pt>
                <c:pt idx="34">
                  <c:v>-0.17838233917805218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7AB-4CAA-83BC-41308AF8A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410296"/>
        <c:axId val="712409968"/>
      </c:scatterChart>
      <c:valAx>
        <c:axId val="712410296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Heeling Angle [degrees]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409968"/>
        <c:crosses val="autoZero"/>
        <c:crossBetween val="midCat"/>
        <c:majorUnit val="10"/>
        <c:minorUnit val="5"/>
      </c:valAx>
      <c:valAx>
        <c:axId val="71240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GZ [metres]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410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96816549442577"/>
          <c:y val="0.24160554679909996"/>
          <c:w val="0.40080874085825191"/>
          <c:h val="8.38864356730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GZ (m) of Corbin 39 for a constant VCG and various displacements</a:t>
            </a:r>
          </a:p>
          <a:p>
            <a:pPr>
              <a:defRPr/>
            </a:pPr>
            <a:r>
              <a:rPr lang="en-GB"/>
              <a:t>(DelftShip model rev 6-43, analysed in ArchimedesMB)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85937556896108E-2"/>
          <c:y val="0.23261949247526026"/>
          <c:w val="0.87544995342104948"/>
          <c:h val="0.635582930646854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'2D Graphics (various VCG)'!$D$43</c:f>
              <c:strCache>
                <c:ptCount val="1"/>
                <c:pt idx="0">
                  <c:v>14.000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VCG)'!$E$43:$AM$43</c:f>
              <c:numCache>
                <c:formatCode>0.000</c:formatCode>
                <c:ptCount val="35"/>
                <c:pt idx="0">
                  <c:v>0</c:v>
                </c:pt>
                <c:pt idx="1">
                  <c:v>8.5688081775588981E-2</c:v>
                </c:pt>
                <c:pt idx="2">
                  <c:v>0.16940136924865665</c:v>
                </c:pt>
                <c:pt idx="3">
                  <c:v>0.24816487628610423</c:v>
                </c:pt>
                <c:pt idx="4">
                  <c:v>0.31900323455362461</c:v>
                </c:pt>
                <c:pt idx="5">
                  <c:v>0.38294050605385344</c:v>
                </c:pt>
                <c:pt idx="6">
                  <c:v>0.441</c:v>
                </c:pt>
                <c:pt idx="7">
                  <c:v>0.49420409541866028</c:v>
                </c:pt>
                <c:pt idx="8">
                  <c:v>0.54057407083191145</c:v>
                </c:pt>
                <c:pt idx="9">
                  <c:v>0.57712994231491122</c:v>
                </c:pt>
                <c:pt idx="10">
                  <c:v>0.59689031116147884</c:v>
                </c:pt>
                <c:pt idx="11">
                  <c:v>0.60687222231701832</c:v>
                </c:pt>
                <c:pt idx="12">
                  <c:v>0.6110910346561913</c:v>
                </c:pt>
                <c:pt idx="13">
                  <c:v>0.62356030409260732</c:v>
                </c:pt>
                <c:pt idx="14">
                  <c:v>0.63529168041013551</c:v>
                </c:pt>
                <c:pt idx="15">
                  <c:v>0.64729481860101545</c:v>
                </c:pt>
                <c:pt idx="16">
                  <c:v>0.62557730538553613</c:v>
                </c:pt>
                <c:pt idx="17">
                  <c:v>0.57614460147251367</c:v>
                </c:pt>
                <c:pt idx="18">
                  <c:v>0.51800000000000002</c:v>
                </c:pt>
                <c:pt idx="19">
                  <c:v>0.45414460147251368</c:v>
                </c:pt>
                <c:pt idx="20">
                  <c:v>0.38757730538553609</c:v>
                </c:pt>
                <c:pt idx="21">
                  <c:v>0.31829481860101538</c:v>
                </c:pt>
                <c:pt idx="22">
                  <c:v>0.24729168041013544</c:v>
                </c:pt>
                <c:pt idx="23">
                  <c:v>0.17356030409260728</c:v>
                </c:pt>
                <c:pt idx="24">
                  <c:v>0.10509103465619135</c:v>
                </c:pt>
                <c:pt idx="25">
                  <c:v>3.3872222317018322E-2</c:v>
                </c:pt>
                <c:pt idx="26">
                  <c:v>-2.6109688838521165E-2</c:v>
                </c:pt>
                <c:pt idx="27">
                  <c:v>-8.5870057685088805E-2</c:v>
                </c:pt>
                <c:pt idx="28">
                  <c:v>-0.1464259291680885</c:v>
                </c:pt>
                <c:pt idx="29">
                  <c:v>-0.18879590458133977</c:v>
                </c:pt>
                <c:pt idx="30">
                  <c:v>-0.218</c:v>
                </c:pt>
                <c:pt idx="31">
                  <c:v>-0.24305949394614659</c:v>
                </c:pt>
                <c:pt idx="32">
                  <c:v>-0.24599676544637544</c:v>
                </c:pt>
                <c:pt idx="33">
                  <c:v>-0.21483512371389579</c:v>
                </c:pt>
                <c:pt idx="34">
                  <c:v>-0.15059863075134333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05-499E-96D0-BC43A131BF00}"/>
            </c:ext>
          </c:extLst>
        </c:ser>
        <c:ser>
          <c:idx val="1"/>
          <c:order val="1"/>
          <c:tx>
            <c:strRef>
              <c:f>'2D Graphics (various VCG)'!$D$44</c:f>
              <c:strCache>
                <c:ptCount val="1"/>
                <c:pt idx="0">
                  <c:v>15.000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VCG)'!$E$44:$AM$44</c:f>
              <c:numCache>
                <c:formatCode>0.000</c:formatCode>
                <c:ptCount val="35"/>
                <c:pt idx="0">
                  <c:v>0</c:v>
                </c:pt>
                <c:pt idx="1">
                  <c:v>8.5688081775588981E-2</c:v>
                </c:pt>
                <c:pt idx="2">
                  <c:v>0.16840136924865665</c:v>
                </c:pt>
                <c:pt idx="3">
                  <c:v>0.24716487628610423</c:v>
                </c:pt>
                <c:pt idx="4">
                  <c:v>0.31900323455362461</c:v>
                </c:pt>
                <c:pt idx="5">
                  <c:v>0.38494050605385344</c:v>
                </c:pt>
                <c:pt idx="6">
                  <c:v>0.44400000000000001</c:v>
                </c:pt>
                <c:pt idx="7">
                  <c:v>0.49820409541866029</c:v>
                </c:pt>
                <c:pt idx="8">
                  <c:v>0.54657407083191145</c:v>
                </c:pt>
                <c:pt idx="9">
                  <c:v>0.57812994231491122</c:v>
                </c:pt>
                <c:pt idx="10">
                  <c:v>0.59689031116147884</c:v>
                </c:pt>
                <c:pt idx="11">
                  <c:v>0.60287222231701831</c:v>
                </c:pt>
                <c:pt idx="12">
                  <c:v>0.6060910346561913</c:v>
                </c:pt>
                <c:pt idx="13">
                  <c:v>0.6035603040926073</c:v>
                </c:pt>
                <c:pt idx="14">
                  <c:v>0.61929168041013549</c:v>
                </c:pt>
                <c:pt idx="15">
                  <c:v>0.63129481860101544</c:v>
                </c:pt>
                <c:pt idx="16">
                  <c:v>0.61957730538553613</c:v>
                </c:pt>
                <c:pt idx="17">
                  <c:v>0.56914460147251367</c:v>
                </c:pt>
                <c:pt idx="18">
                  <c:v>0.51300000000000001</c:v>
                </c:pt>
                <c:pt idx="19">
                  <c:v>0.45114460147251367</c:v>
                </c:pt>
                <c:pt idx="20">
                  <c:v>0.38757730538553609</c:v>
                </c:pt>
                <c:pt idx="21">
                  <c:v>0.32029481860101539</c:v>
                </c:pt>
                <c:pt idx="22">
                  <c:v>0.25229168041013544</c:v>
                </c:pt>
                <c:pt idx="23">
                  <c:v>0.18056030409260729</c:v>
                </c:pt>
                <c:pt idx="24">
                  <c:v>0.11409103465619133</c:v>
                </c:pt>
                <c:pt idx="25">
                  <c:v>4.5872222317018319E-2</c:v>
                </c:pt>
                <c:pt idx="26">
                  <c:v>-1.9109688838521162E-2</c:v>
                </c:pt>
                <c:pt idx="27">
                  <c:v>-7.1870057685088806E-2</c:v>
                </c:pt>
                <c:pt idx="28">
                  <c:v>-0.12642592916808848</c:v>
                </c:pt>
                <c:pt idx="29">
                  <c:v>-0.17179590458133975</c:v>
                </c:pt>
                <c:pt idx="30">
                  <c:v>-0.20399999999999999</c:v>
                </c:pt>
                <c:pt idx="31">
                  <c:v>-0.2190594939461466</c:v>
                </c:pt>
                <c:pt idx="32">
                  <c:v>-0.21799676544637542</c:v>
                </c:pt>
                <c:pt idx="33">
                  <c:v>-0.18383512371389579</c:v>
                </c:pt>
                <c:pt idx="34">
                  <c:v>-0.12459863075134335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05-499E-96D0-BC43A131BF00}"/>
            </c:ext>
          </c:extLst>
        </c:ser>
        <c:ser>
          <c:idx val="2"/>
          <c:order val="2"/>
          <c:tx>
            <c:strRef>
              <c:f>'2D Graphics (various VCG)'!$D$45</c:f>
              <c:strCache>
                <c:ptCount val="1"/>
                <c:pt idx="0">
                  <c:v>16.000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VCG)'!$E$45:$AM$45</c:f>
              <c:numCache>
                <c:formatCode>0.000</c:formatCode>
                <c:ptCount val="35"/>
                <c:pt idx="0">
                  <c:v>0</c:v>
                </c:pt>
                <c:pt idx="1">
                  <c:v>8.468808177558898E-2</c:v>
                </c:pt>
                <c:pt idx="2">
                  <c:v>0.16740136924865665</c:v>
                </c:pt>
                <c:pt idx="3">
                  <c:v>0.24616487628610423</c:v>
                </c:pt>
                <c:pt idx="4">
                  <c:v>0.31900323455362461</c:v>
                </c:pt>
                <c:pt idx="5">
                  <c:v>0.38694050605385344</c:v>
                </c:pt>
                <c:pt idx="6">
                  <c:v>0.44800000000000001</c:v>
                </c:pt>
                <c:pt idx="7">
                  <c:v>0.50420409541866029</c:v>
                </c:pt>
                <c:pt idx="8">
                  <c:v>0.54957407083191145</c:v>
                </c:pt>
                <c:pt idx="9">
                  <c:v>0.57912994231491122</c:v>
                </c:pt>
                <c:pt idx="10">
                  <c:v>0.59489031116147884</c:v>
                </c:pt>
                <c:pt idx="11">
                  <c:v>0.59887222231701831</c:v>
                </c:pt>
                <c:pt idx="12">
                  <c:v>0.59609103465619129</c:v>
                </c:pt>
                <c:pt idx="13">
                  <c:v>0.5965603040926073</c:v>
                </c:pt>
                <c:pt idx="14">
                  <c:v>0.59229168041013547</c:v>
                </c:pt>
                <c:pt idx="15">
                  <c:v>0.60029481860101541</c:v>
                </c:pt>
                <c:pt idx="16">
                  <c:v>0.60257730538553611</c:v>
                </c:pt>
                <c:pt idx="17">
                  <c:v>0.56214460147251366</c:v>
                </c:pt>
                <c:pt idx="18">
                  <c:v>0.50800000000000001</c:v>
                </c:pt>
                <c:pt idx="19">
                  <c:v>0.44914460147251367</c:v>
                </c:pt>
                <c:pt idx="20">
                  <c:v>0.38757730538553609</c:v>
                </c:pt>
                <c:pt idx="21">
                  <c:v>0.32329481860101539</c:v>
                </c:pt>
                <c:pt idx="22">
                  <c:v>0.25429168041013545</c:v>
                </c:pt>
                <c:pt idx="23">
                  <c:v>0.18856030409260729</c:v>
                </c:pt>
                <c:pt idx="24">
                  <c:v>0.12409103465619134</c:v>
                </c:pt>
                <c:pt idx="25">
                  <c:v>5.7872222317018315E-2</c:v>
                </c:pt>
                <c:pt idx="26">
                  <c:v>-4.1096888385211625E-3</c:v>
                </c:pt>
                <c:pt idx="27">
                  <c:v>-6.3870057685088799E-2</c:v>
                </c:pt>
                <c:pt idx="28">
                  <c:v>-0.1164259291680885</c:v>
                </c:pt>
                <c:pt idx="29">
                  <c:v>-0.14879590458133973</c:v>
                </c:pt>
                <c:pt idx="30">
                  <c:v>-0.17799999999999999</c:v>
                </c:pt>
                <c:pt idx="31">
                  <c:v>-0.20405949394614659</c:v>
                </c:pt>
                <c:pt idx="32">
                  <c:v>-0.19199676544637542</c:v>
                </c:pt>
                <c:pt idx="33">
                  <c:v>-0.1648351237138958</c:v>
                </c:pt>
                <c:pt idx="34">
                  <c:v>-0.10259863075134336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05-499E-96D0-BC43A131BF00}"/>
            </c:ext>
          </c:extLst>
        </c:ser>
        <c:ser>
          <c:idx val="3"/>
          <c:order val="3"/>
          <c:tx>
            <c:strRef>
              <c:f>'2D Graphics (various VCG)'!$D$46</c:f>
              <c:strCache>
                <c:ptCount val="1"/>
                <c:pt idx="0">
                  <c:v>17.000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VCG)'!$E$46:$AM$46</c:f>
              <c:numCache>
                <c:formatCode>0.000</c:formatCode>
                <c:ptCount val="35"/>
                <c:pt idx="0">
                  <c:v>0</c:v>
                </c:pt>
                <c:pt idx="1">
                  <c:v>8.3688081775588979E-2</c:v>
                </c:pt>
                <c:pt idx="2">
                  <c:v>0.16640136924865664</c:v>
                </c:pt>
                <c:pt idx="3">
                  <c:v>0.24516487628610423</c:v>
                </c:pt>
                <c:pt idx="4">
                  <c:v>0.31900323455362461</c:v>
                </c:pt>
                <c:pt idx="5">
                  <c:v>0.38694050605385344</c:v>
                </c:pt>
                <c:pt idx="6">
                  <c:v>0.44900000000000001</c:v>
                </c:pt>
                <c:pt idx="7">
                  <c:v>0.50720409541866029</c:v>
                </c:pt>
                <c:pt idx="8">
                  <c:v>0.55157407083191146</c:v>
                </c:pt>
                <c:pt idx="9">
                  <c:v>0.57912994231491122</c:v>
                </c:pt>
                <c:pt idx="10">
                  <c:v>0.59389031116147883</c:v>
                </c:pt>
                <c:pt idx="11">
                  <c:v>0.59587222231701831</c:v>
                </c:pt>
                <c:pt idx="12">
                  <c:v>0.59209103465619128</c:v>
                </c:pt>
                <c:pt idx="13">
                  <c:v>0.58256030409260728</c:v>
                </c:pt>
                <c:pt idx="14">
                  <c:v>0.57929168041013546</c:v>
                </c:pt>
                <c:pt idx="15">
                  <c:v>0.5852948186010154</c:v>
                </c:pt>
                <c:pt idx="16">
                  <c:v>0.57857730538553609</c:v>
                </c:pt>
                <c:pt idx="17">
                  <c:v>0.55514460147251365</c:v>
                </c:pt>
                <c:pt idx="18">
                  <c:v>0.504</c:v>
                </c:pt>
                <c:pt idx="19">
                  <c:v>0.44714460147251367</c:v>
                </c:pt>
                <c:pt idx="20">
                  <c:v>0.38757730538553609</c:v>
                </c:pt>
                <c:pt idx="21">
                  <c:v>0.32529481860101539</c:v>
                </c:pt>
                <c:pt idx="22">
                  <c:v>0.25929168041013545</c:v>
                </c:pt>
                <c:pt idx="23">
                  <c:v>0.1965603040926073</c:v>
                </c:pt>
                <c:pt idx="24">
                  <c:v>0.13409103465619135</c:v>
                </c:pt>
                <c:pt idx="25">
                  <c:v>7.0872222317018313E-2</c:v>
                </c:pt>
                <c:pt idx="26">
                  <c:v>6.8903111614788334E-3</c:v>
                </c:pt>
                <c:pt idx="27">
                  <c:v>-4.6870057685088812E-2</c:v>
                </c:pt>
                <c:pt idx="28">
                  <c:v>-9.6425929168088495E-2</c:v>
                </c:pt>
                <c:pt idx="29">
                  <c:v>-0.13679590458133975</c:v>
                </c:pt>
                <c:pt idx="30">
                  <c:v>-0.16499999999999998</c:v>
                </c:pt>
                <c:pt idx="31">
                  <c:v>-0.17405949394614659</c:v>
                </c:pt>
                <c:pt idx="32">
                  <c:v>-0.17499676544637544</c:v>
                </c:pt>
                <c:pt idx="33">
                  <c:v>-0.14583512371389581</c:v>
                </c:pt>
                <c:pt idx="34">
                  <c:v>-8.9598630751343361E-2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05-499E-96D0-BC43A131B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32952"/>
        <c:axId val="485329016"/>
      </c:scatterChart>
      <c:valAx>
        <c:axId val="485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Heeling Angle [degrees]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29016"/>
        <c:crosses val="autoZero"/>
        <c:crossBetween val="midCat"/>
        <c:majorUnit val="10"/>
        <c:minorUnit val="5"/>
      </c:valAx>
      <c:valAx>
        <c:axId val="4853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GZ [metres]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3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84783096847804"/>
          <c:y val="0.24996966702316917"/>
          <c:w val="0.36423980725114397"/>
          <c:h val="8.38864356730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RM (ton-metres) of Corbin 39 for a constant VCG and various displacements</a:t>
            </a:r>
          </a:p>
          <a:p>
            <a:pPr>
              <a:defRPr/>
            </a:pPr>
            <a:r>
              <a:rPr lang="en-GB"/>
              <a:t>(DelftShip model rev 6-43, analysed in ArchimedesMB)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85937556896108E-2"/>
          <c:y val="0.23261949247526026"/>
          <c:w val="0.87544995342104948"/>
          <c:h val="0.635582930646854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'2D Graphics (various VCG)'!$D$59</c:f>
              <c:strCache>
                <c:ptCount val="1"/>
                <c:pt idx="0">
                  <c:v>14.000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VCG)'!$E$59:$AM$59</c:f>
              <c:numCache>
                <c:formatCode>0.000</c:formatCode>
                <c:ptCount val="35"/>
                <c:pt idx="0">
                  <c:v>0</c:v>
                </c:pt>
                <c:pt idx="1">
                  <c:v>1.1996331448582458</c:v>
                </c:pt>
                <c:pt idx="2">
                  <c:v>2.371619169481193</c:v>
                </c:pt>
                <c:pt idx="3">
                  <c:v>3.4743082680054593</c:v>
                </c:pt>
                <c:pt idx="4">
                  <c:v>4.4660452837507449</c:v>
                </c:pt>
                <c:pt idx="5">
                  <c:v>5.3611670847539479</c:v>
                </c:pt>
                <c:pt idx="6">
                  <c:v>6.1740000000000004</c:v>
                </c:pt>
                <c:pt idx="7">
                  <c:v>6.9188573358612437</c:v>
                </c:pt>
                <c:pt idx="8">
                  <c:v>7.5680369916467605</c:v>
                </c:pt>
                <c:pt idx="9">
                  <c:v>8.0798191924087561</c:v>
                </c:pt>
                <c:pt idx="10">
                  <c:v>8.3564643562607035</c:v>
                </c:pt>
                <c:pt idx="11">
                  <c:v>8.4962111124382567</c:v>
                </c:pt>
                <c:pt idx="12">
                  <c:v>8.5552744851866791</c:v>
                </c:pt>
                <c:pt idx="13">
                  <c:v>8.7298442572965023</c:v>
                </c:pt>
                <c:pt idx="14">
                  <c:v>8.8940835257418964</c:v>
                </c:pt>
                <c:pt idx="15">
                  <c:v>9.0621274604142172</c:v>
                </c:pt>
                <c:pt idx="16">
                  <c:v>8.7580822753975056</c:v>
                </c:pt>
                <c:pt idx="17">
                  <c:v>8.0660244206151912</c:v>
                </c:pt>
                <c:pt idx="18">
                  <c:v>7.2520000000000007</c:v>
                </c:pt>
                <c:pt idx="19">
                  <c:v>6.358024420615191</c:v>
                </c:pt>
                <c:pt idx="20">
                  <c:v>5.4260822753975049</c:v>
                </c:pt>
                <c:pt idx="21">
                  <c:v>4.4561274604142156</c:v>
                </c:pt>
                <c:pt idx="22">
                  <c:v>3.462083525741896</c:v>
                </c:pt>
                <c:pt idx="23">
                  <c:v>2.429844257296502</c:v>
                </c:pt>
                <c:pt idx="24">
                  <c:v>1.471274485186679</c:v>
                </c:pt>
                <c:pt idx="25">
                  <c:v>0.47421111243825653</c:v>
                </c:pt>
                <c:pt idx="26">
                  <c:v>-0.36553564373929631</c:v>
                </c:pt>
                <c:pt idx="27">
                  <c:v>-1.2021808075912432</c:v>
                </c:pt>
                <c:pt idx="28">
                  <c:v>-2.049963008353239</c:v>
                </c:pt>
                <c:pt idx="29">
                  <c:v>-2.6431426641387565</c:v>
                </c:pt>
                <c:pt idx="30">
                  <c:v>-3.052</c:v>
                </c:pt>
                <c:pt idx="31">
                  <c:v>-3.4028329152460524</c:v>
                </c:pt>
                <c:pt idx="32">
                  <c:v>-3.4439547162492561</c:v>
                </c:pt>
                <c:pt idx="33">
                  <c:v>-3.0076917319945409</c:v>
                </c:pt>
                <c:pt idx="34">
                  <c:v>-2.1083808305188065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05-499E-96D0-BC43A131BF00}"/>
            </c:ext>
          </c:extLst>
        </c:ser>
        <c:ser>
          <c:idx val="1"/>
          <c:order val="1"/>
          <c:tx>
            <c:strRef>
              <c:f>'2D Graphics (various VCG)'!$D$60</c:f>
              <c:strCache>
                <c:ptCount val="1"/>
                <c:pt idx="0">
                  <c:v>15.000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VCG)'!$E$60:$AM$60</c:f>
              <c:numCache>
                <c:formatCode>0.000</c:formatCode>
                <c:ptCount val="35"/>
                <c:pt idx="0">
                  <c:v>0</c:v>
                </c:pt>
                <c:pt idx="1">
                  <c:v>1.2853212266338347</c:v>
                </c:pt>
                <c:pt idx="2">
                  <c:v>2.5260205387298496</c:v>
                </c:pt>
                <c:pt idx="3">
                  <c:v>3.7074731442915634</c:v>
                </c:pt>
                <c:pt idx="4">
                  <c:v>4.7850485183043689</c:v>
                </c:pt>
                <c:pt idx="5">
                  <c:v>5.7741075908078017</c:v>
                </c:pt>
                <c:pt idx="6">
                  <c:v>6.66</c:v>
                </c:pt>
                <c:pt idx="7">
                  <c:v>7.4730614312799046</c:v>
                </c:pt>
                <c:pt idx="8">
                  <c:v>8.1986110624786726</c:v>
                </c:pt>
                <c:pt idx="9">
                  <c:v>8.6719491347236684</c:v>
                </c:pt>
                <c:pt idx="10">
                  <c:v>8.9533546674221824</c:v>
                </c:pt>
                <c:pt idx="11">
                  <c:v>9.0430833347552753</c:v>
                </c:pt>
                <c:pt idx="12">
                  <c:v>9.0913655198428689</c:v>
                </c:pt>
                <c:pt idx="13">
                  <c:v>9.0534045613891099</c:v>
                </c:pt>
                <c:pt idx="14">
                  <c:v>9.289375206152032</c:v>
                </c:pt>
                <c:pt idx="15">
                  <c:v>9.469422279015232</c:v>
                </c:pt>
                <c:pt idx="16">
                  <c:v>9.2936595807830411</c:v>
                </c:pt>
                <c:pt idx="17">
                  <c:v>8.5371690220877046</c:v>
                </c:pt>
                <c:pt idx="18">
                  <c:v>7.6950000000000003</c:v>
                </c:pt>
                <c:pt idx="19">
                  <c:v>6.767169022087705</c:v>
                </c:pt>
                <c:pt idx="20">
                  <c:v>5.8136595807830416</c:v>
                </c:pt>
                <c:pt idx="21">
                  <c:v>4.8044222790152311</c:v>
                </c:pt>
                <c:pt idx="22">
                  <c:v>3.7843752061520317</c:v>
                </c:pt>
                <c:pt idx="23">
                  <c:v>2.7084045613891092</c:v>
                </c:pt>
                <c:pt idx="24">
                  <c:v>1.7113655198428699</c:v>
                </c:pt>
                <c:pt idx="25">
                  <c:v>0.68808333475527483</c:v>
                </c:pt>
                <c:pt idx="26">
                  <c:v>-0.28664533257781744</c:v>
                </c:pt>
                <c:pt idx="27">
                  <c:v>-1.0780508652763321</c:v>
                </c:pt>
                <c:pt idx="28">
                  <c:v>-1.8963889375213272</c:v>
                </c:pt>
                <c:pt idx="29">
                  <c:v>-2.5769385687200961</c:v>
                </c:pt>
                <c:pt idx="30">
                  <c:v>-3.0599999999999996</c:v>
                </c:pt>
                <c:pt idx="31">
                  <c:v>-3.2858924091921988</c:v>
                </c:pt>
                <c:pt idx="32">
                  <c:v>-3.2699514816956312</c:v>
                </c:pt>
                <c:pt idx="33">
                  <c:v>-2.7575268557084369</c:v>
                </c:pt>
                <c:pt idx="34">
                  <c:v>-1.8689794612701502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05-499E-96D0-BC43A131BF00}"/>
            </c:ext>
          </c:extLst>
        </c:ser>
        <c:ser>
          <c:idx val="2"/>
          <c:order val="2"/>
          <c:tx>
            <c:strRef>
              <c:f>'2D Graphics (various VCG)'!$D$61</c:f>
              <c:strCache>
                <c:ptCount val="1"/>
                <c:pt idx="0">
                  <c:v>16.000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VCG)'!$E$61:$AM$61</c:f>
              <c:numCache>
                <c:formatCode>0.000</c:formatCode>
                <c:ptCount val="35"/>
                <c:pt idx="0">
                  <c:v>0</c:v>
                </c:pt>
                <c:pt idx="1">
                  <c:v>1.3550093084094237</c:v>
                </c:pt>
                <c:pt idx="2">
                  <c:v>2.6784219079785063</c:v>
                </c:pt>
                <c:pt idx="3">
                  <c:v>3.9386380205776677</c:v>
                </c:pt>
                <c:pt idx="4">
                  <c:v>5.1040517528579938</c:v>
                </c:pt>
                <c:pt idx="5">
                  <c:v>6.191048096861655</c:v>
                </c:pt>
                <c:pt idx="6">
                  <c:v>7.1680000000000001</c:v>
                </c:pt>
                <c:pt idx="7">
                  <c:v>8.0672655266985647</c:v>
                </c:pt>
                <c:pt idx="8">
                  <c:v>8.7931851333105833</c:v>
                </c:pt>
                <c:pt idx="9">
                  <c:v>9.2660790770385795</c:v>
                </c:pt>
                <c:pt idx="10">
                  <c:v>9.5182449785836614</c:v>
                </c:pt>
                <c:pt idx="11">
                  <c:v>9.581955557072293</c:v>
                </c:pt>
                <c:pt idx="12">
                  <c:v>9.5374565544990606</c:v>
                </c:pt>
                <c:pt idx="13">
                  <c:v>9.5449648654817167</c:v>
                </c:pt>
                <c:pt idx="14">
                  <c:v>9.4766668865621675</c:v>
                </c:pt>
                <c:pt idx="15">
                  <c:v>9.6047170976162466</c:v>
                </c:pt>
                <c:pt idx="16">
                  <c:v>9.6412368861685778</c:v>
                </c:pt>
                <c:pt idx="17">
                  <c:v>8.9943136235602186</c:v>
                </c:pt>
                <c:pt idx="18">
                  <c:v>8.1280000000000001</c:v>
                </c:pt>
                <c:pt idx="19">
                  <c:v>7.1863136235602187</c:v>
                </c:pt>
                <c:pt idx="20">
                  <c:v>6.2012368861685774</c:v>
                </c:pt>
                <c:pt idx="21">
                  <c:v>5.1727170976162462</c:v>
                </c:pt>
                <c:pt idx="22">
                  <c:v>4.0686668865621671</c:v>
                </c:pt>
                <c:pt idx="23">
                  <c:v>3.0169648654817167</c:v>
                </c:pt>
                <c:pt idx="24">
                  <c:v>1.9854565544990614</c:v>
                </c:pt>
                <c:pt idx="25">
                  <c:v>0.92595555707229305</c:v>
                </c:pt>
                <c:pt idx="26">
                  <c:v>-6.5755021416338599E-2</c:v>
                </c:pt>
                <c:pt idx="27">
                  <c:v>-1.0219209229614208</c:v>
                </c:pt>
                <c:pt idx="28">
                  <c:v>-1.862814866689416</c:v>
                </c:pt>
                <c:pt idx="29">
                  <c:v>-2.3807344733014357</c:v>
                </c:pt>
                <c:pt idx="30">
                  <c:v>-2.8479999999999999</c:v>
                </c:pt>
                <c:pt idx="31">
                  <c:v>-3.2649519031383454</c:v>
                </c:pt>
                <c:pt idx="32">
                  <c:v>-3.0719482471420068</c:v>
                </c:pt>
                <c:pt idx="33">
                  <c:v>-2.6373619794223329</c:v>
                </c:pt>
                <c:pt idx="34">
                  <c:v>-1.6415780920214937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05-499E-96D0-BC43A131BF00}"/>
            </c:ext>
          </c:extLst>
        </c:ser>
        <c:ser>
          <c:idx val="3"/>
          <c:order val="3"/>
          <c:tx>
            <c:strRef>
              <c:f>'2D Graphics (various VCG)'!$D$62</c:f>
              <c:strCache>
                <c:ptCount val="1"/>
                <c:pt idx="0">
                  <c:v>17.000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VCG)'!$E$62:$AM$62</c:f>
              <c:numCache>
                <c:formatCode>0.000</c:formatCode>
                <c:ptCount val="35"/>
                <c:pt idx="0">
                  <c:v>0</c:v>
                </c:pt>
                <c:pt idx="1">
                  <c:v>1.4226973901850126</c:v>
                </c:pt>
                <c:pt idx="2">
                  <c:v>2.8288232772271629</c:v>
                </c:pt>
                <c:pt idx="3">
                  <c:v>4.1678028968637717</c:v>
                </c:pt>
                <c:pt idx="4">
                  <c:v>5.4230549874116187</c:v>
                </c:pt>
                <c:pt idx="5">
                  <c:v>6.5779886029155081</c:v>
                </c:pt>
                <c:pt idx="6">
                  <c:v>7.633</c:v>
                </c:pt>
                <c:pt idx="7">
                  <c:v>8.6224696221172259</c:v>
                </c:pt>
                <c:pt idx="8">
                  <c:v>9.3767592041424948</c:v>
                </c:pt>
                <c:pt idx="9">
                  <c:v>9.84520901935349</c:v>
                </c:pt>
                <c:pt idx="10">
                  <c:v>10.09613528974514</c:v>
                </c:pt>
                <c:pt idx="11">
                  <c:v>10.129827779389311</c:v>
                </c:pt>
                <c:pt idx="12">
                  <c:v>10.065547589155251</c:v>
                </c:pt>
                <c:pt idx="13">
                  <c:v>9.9035251695743245</c:v>
                </c:pt>
                <c:pt idx="14">
                  <c:v>9.8479585669723022</c:v>
                </c:pt>
                <c:pt idx="15">
                  <c:v>9.950011916217262</c:v>
                </c:pt>
                <c:pt idx="16">
                  <c:v>9.835814191554114</c:v>
                </c:pt>
                <c:pt idx="17">
                  <c:v>9.4374582250327315</c:v>
                </c:pt>
                <c:pt idx="18">
                  <c:v>8.5679999999999996</c:v>
                </c:pt>
                <c:pt idx="19">
                  <c:v>7.6014582250327321</c:v>
                </c:pt>
                <c:pt idx="20">
                  <c:v>6.5888141915541132</c:v>
                </c:pt>
                <c:pt idx="21">
                  <c:v>5.5300119162172621</c:v>
                </c:pt>
                <c:pt idx="22">
                  <c:v>4.4079585669723027</c:v>
                </c:pt>
                <c:pt idx="23">
                  <c:v>3.3415251695743242</c:v>
                </c:pt>
                <c:pt idx="24">
                  <c:v>2.279547589155253</c:v>
                </c:pt>
                <c:pt idx="25">
                  <c:v>1.2048277793893114</c:v>
                </c:pt>
                <c:pt idx="26">
                  <c:v>0.11713528974514018</c:v>
                </c:pt>
                <c:pt idx="27">
                  <c:v>-0.79679098064650977</c:v>
                </c:pt>
                <c:pt idx="28">
                  <c:v>-1.6392407958575044</c:v>
                </c:pt>
                <c:pt idx="29">
                  <c:v>-2.3255303778827758</c:v>
                </c:pt>
                <c:pt idx="30">
                  <c:v>-2.8049999999999997</c:v>
                </c:pt>
                <c:pt idx="31">
                  <c:v>-2.9590113970844918</c:v>
                </c:pt>
                <c:pt idx="32">
                  <c:v>-2.9749450125883823</c:v>
                </c:pt>
                <c:pt idx="33">
                  <c:v>-2.479197103136229</c:v>
                </c:pt>
                <c:pt idx="34">
                  <c:v>-1.5231767227728372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05-499E-96D0-BC43A131B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32952"/>
        <c:axId val="485329016"/>
      </c:scatterChart>
      <c:valAx>
        <c:axId val="485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Heeling Angle [degrees]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29016"/>
        <c:crosses val="autoZero"/>
        <c:crossBetween val="midCat"/>
        <c:majorUnit val="10"/>
        <c:minorUnit val="5"/>
      </c:valAx>
      <c:valAx>
        <c:axId val="4853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RM [ton.metres]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3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84783096847804"/>
          <c:y val="0.24996966702316917"/>
          <c:w val="0.36423980725114397"/>
          <c:h val="8.3886459849081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KN</a:t>
            </a:r>
            <a:r>
              <a:rPr lang="en-GB" baseline="0"/>
              <a:t> lever (m)</a:t>
            </a:r>
            <a:r>
              <a:rPr lang="en-GB"/>
              <a:t> (ton-metres) of Corbin 39 for a constant VCG and various displacements</a:t>
            </a:r>
          </a:p>
          <a:p>
            <a:pPr>
              <a:defRPr/>
            </a:pPr>
            <a:r>
              <a:rPr lang="en-GB"/>
              <a:t>(DelftShip model rev 6-43, analysed in ArchimedesMB)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85937556896108E-2"/>
          <c:y val="0.23261949247526026"/>
          <c:w val="0.87544995342104948"/>
          <c:h val="0.635582930646854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'2D Graphics (various VCG)'!$D$38</c:f>
              <c:strCache>
                <c:ptCount val="1"/>
                <c:pt idx="0">
                  <c:v>17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VCG)'!$E$38:$AM$38</c:f>
              <c:numCache>
                <c:formatCode>General</c:formatCode>
                <c:ptCount val="35"/>
                <c:pt idx="0">
                  <c:v>0</c:v>
                </c:pt>
                <c:pt idx="1">
                  <c:v>8.6999999999999994E-2</c:v>
                </c:pt>
                <c:pt idx="2">
                  <c:v>0.17299999999999999</c:v>
                </c:pt>
                <c:pt idx="3">
                  <c:v>0.255</c:v>
                </c:pt>
                <c:pt idx="4">
                  <c:v>0.33200000000000002</c:v>
                </c:pt>
                <c:pt idx="5">
                  <c:v>0.40300000000000002</c:v>
                </c:pt>
                <c:pt idx="6">
                  <c:v>0.46800000000000003</c:v>
                </c:pt>
                <c:pt idx="7">
                  <c:v>0.52900000000000003</c:v>
                </c:pt>
                <c:pt idx="8">
                  <c:v>0.57599999999999996</c:v>
                </c:pt>
                <c:pt idx="9">
                  <c:v>0.60599999999999998</c:v>
                </c:pt>
                <c:pt idx="10">
                  <c:v>0.623</c:v>
                </c:pt>
                <c:pt idx="11">
                  <c:v>0.627</c:v>
                </c:pt>
                <c:pt idx="12">
                  <c:v>0.625</c:v>
                </c:pt>
                <c:pt idx="13">
                  <c:v>0.61699999999999999</c:v>
                </c:pt>
                <c:pt idx="14">
                  <c:v>0.61499999999999999</c:v>
                </c:pt>
                <c:pt idx="15">
                  <c:v>0.622</c:v>
                </c:pt>
                <c:pt idx="16">
                  <c:v>0.61599999999999999</c:v>
                </c:pt>
                <c:pt idx="17">
                  <c:v>0.59299999999999997</c:v>
                </c:pt>
                <c:pt idx="18">
                  <c:v>0.54200000000000004</c:v>
                </c:pt>
                <c:pt idx="19">
                  <c:v>0.48499999999999999</c:v>
                </c:pt>
                <c:pt idx="20">
                  <c:v>0.42499999999999999</c:v>
                </c:pt>
                <c:pt idx="21">
                  <c:v>0.36199999999999999</c:v>
                </c:pt>
                <c:pt idx="22">
                  <c:v>0.29499999999999998</c:v>
                </c:pt>
                <c:pt idx="23">
                  <c:v>0.23100000000000001</c:v>
                </c:pt>
                <c:pt idx="24">
                  <c:v>0.16700000000000001</c:v>
                </c:pt>
                <c:pt idx="25">
                  <c:v>0.10199999999999999</c:v>
                </c:pt>
                <c:pt idx="26">
                  <c:v>3.5999999999999997E-2</c:v>
                </c:pt>
                <c:pt idx="27">
                  <c:v>-0.02</c:v>
                </c:pt>
                <c:pt idx="28">
                  <c:v>-7.1999999999999995E-2</c:v>
                </c:pt>
                <c:pt idx="29">
                  <c:v>-0.115</c:v>
                </c:pt>
                <c:pt idx="30">
                  <c:v>-0.14599999999999999</c:v>
                </c:pt>
                <c:pt idx="31">
                  <c:v>-0.158</c:v>
                </c:pt>
                <c:pt idx="32">
                  <c:v>-0.16200000000000001</c:v>
                </c:pt>
                <c:pt idx="33">
                  <c:v>-0.13600000000000001</c:v>
                </c:pt>
                <c:pt idx="34">
                  <c:v>-8.3000000000000004E-2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05-499E-96D0-BC43A131BF00}"/>
            </c:ext>
          </c:extLst>
        </c:ser>
        <c:ser>
          <c:idx val="1"/>
          <c:order val="1"/>
          <c:tx>
            <c:strRef>
              <c:f>'2D Graphics (various VCG)'!$D$36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VCG)'!$E$36:$AM$36</c:f>
              <c:numCache>
                <c:formatCode>General</c:formatCode>
                <c:ptCount val="35"/>
                <c:pt idx="0">
                  <c:v>0</c:v>
                </c:pt>
                <c:pt idx="1">
                  <c:v>8.8999999999999996E-2</c:v>
                </c:pt>
                <c:pt idx="2">
                  <c:v>0.17499999999999999</c:v>
                </c:pt>
                <c:pt idx="3">
                  <c:v>0.25700000000000001</c:v>
                </c:pt>
                <c:pt idx="4">
                  <c:v>0.33200000000000002</c:v>
                </c:pt>
                <c:pt idx="5">
                  <c:v>0.40100000000000002</c:v>
                </c:pt>
                <c:pt idx="6">
                  <c:v>0.46300000000000002</c:v>
                </c:pt>
                <c:pt idx="7">
                  <c:v>0.52</c:v>
                </c:pt>
                <c:pt idx="8">
                  <c:v>0.57099999999999995</c:v>
                </c:pt>
                <c:pt idx="9">
                  <c:v>0.60499999999999998</c:v>
                </c:pt>
                <c:pt idx="10">
                  <c:v>0.626</c:v>
                </c:pt>
                <c:pt idx="11">
                  <c:v>0.63400000000000001</c:v>
                </c:pt>
                <c:pt idx="12">
                  <c:v>0.63900000000000001</c:v>
                </c:pt>
                <c:pt idx="13">
                  <c:v>0.63800000000000001</c:v>
                </c:pt>
                <c:pt idx="14">
                  <c:v>0.65500000000000003</c:v>
                </c:pt>
                <c:pt idx="15">
                  <c:v>0.66800000000000004</c:v>
                </c:pt>
                <c:pt idx="16">
                  <c:v>0.65700000000000003</c:v>
                </c:pt>
                <c:pt idx="17">
                  <c:v>0.60699999999999998</c:v>
                </c:pt>
                <c:pt idx="18">
                  <c:v>0.55100000000000005</c:v>
                </c:pt>
                <c:pt idx="19">
                  <c:v>0.48899999999999999</c:v>
                </c:pt>
                <c:pt idx="20">
                  <c:v>0.42499999999999999</c:v>
                </c:pt>
                <c:pt idx="21">
                  <c:v>0.35699999999999998</c:v>
                </c:pt>
                <c:pt idx="22">
                  <c:v>0.28799999999999998</c:v>
                </c:pt>
                <c:pt idx="23">
                  <c:v>0.215</c:v>
                </c:pt>
                <c:pt idx="24">
                  <c:v>0.14699999999999999</c:v>
                </c:pt>
                <c:pt idx="25">
                  <c:v>7.6999999999999999E-2</c:v>
                </c:pt>
                <c:pt idx="26">
                  <c:v>0.01</c:v>
                </c:pt>
                <c:pt idx="27">
                  <c:v>-4.4999999999999998E-2</c:v>
                </c:pt>
                <c:pt idx="28">
                  <c:v>-0.10199999999999999</c:v>
                </c:pt>
                <c:pt idx="29">
                  <c:v>-0.15</c:v>
                </c:pt>
                <c:pt idx="30">
                  <c:v>-0.185</c:v>
                </c:pt>
                <c:pt idx="31">
                  <c:v>-0.20300000000000001</c:v>
                </c:pt>
                <c:pt idx="32">
                  <c:v>-0.20499999999999999</c:v>
                </c:pt>
                <c:pt idx="33">
                  <c:v>-0.17399999999999999</c:v>
                </c:pt>
                <c:pt idx="34">
                  <c:v>-0.11799999999999999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05-499E-96D0-BC43A131BF00}"/>
            </c:ext>
          </c:extLst>
        </c:ser>
        <c:ser>
          <c:idx val="2"/>
          <c:order val="2"/>
          <c:tx>
            <c:strRef>
              <c:f>'2D Graphics (various VCG)'!$D$37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VCG)'!$E$37:$AM$37</c:f>
              <c:numCache>
                <c:formatCode>General</c:formatCode>
                <c:ptCount val="35"/>
                <c:pt idx="0">
                  <c:v>0</c:v>
                </c:pt>
                <c:pt idx="1">
                  <c:v>8.7999999999999995E-2</c:v>
                </c:pt>
                <c:pt idx="2">
                  <c:v>0.17399999999999999</c:v>
                </c:pt>
                <c:pt idx="3">
                  <c:v>0.25600000000000001</c:v>
                </c:pt>
                <c:pt idx="4">
                  <c:v>0.33200000000000002</c:v>
                </c:pt>
                <c:pt idx="5">
                  <c:v>0.40300000000000002</c:v>
                </c:pt>
                <c:pt idx="6">
                  <c:v>0.46700000000000003</c:v>
                </c:pt>
                <c:pt idx="7">
                  <c:v>0.52600000000000002</c:v>
                </c:pt>
                <c:pt idx="8">
                  <c:v>0.57399999999999995</c:v>
                </c:pt>
                <c:pt idx="9">
                  <c:v>0.60599999999999998</c:v>
                </c:pt>
                <c:pt idx="10">
                  <c:v>0.624</c:v>
                </c:pt>
                <c:pt idx="11">
                  <c:v>0.63</c:v>
                </c:pt>
                <c:pt idx="12">
                  <c:v>0.629</c:v>
                </c:pt>
                <c:pt idx="13">
                  <c:v>0.63100000000000001</c:v>
                </c:pt>
                <c:pt idx="14">
                  <c:v>0.628</c:v>
                </c:pt>
                <c:pt idx="15">
                  <c:v>0.63700000000000001</c:v>
                </c:pt>
                <c:pt idx="16">
                  <c:v>0.64</c:v>
                </c:pt>
                <c:pt idx="17">
                  <c:v>0.6</c:v>
                </c:pt>
                <c:pt idx="18">
                  <c:v>0.54600000000000004</c:v>
                </c:pt>
                <c:pt idx="19">
                  <c:v>0.48699999999999999</c:v>
                </c:pt>
                <c:pt idx="20">
                  <c:v>0.42499999999999999</c:v>
                </c:pt>
                <c:pt idx="21">
                  <c:v>0.36</c:v>
                </c:pt>
                <c:pt idx="22">
                  <c:v>0.28999999999999998</c:v>
                </c:pt>
                <c:pt idx="23">
                  <c:v>0.223</c:v>
                </c:pt>
                <c:pt idx="24">
                  <c:v>0.157</c:v>
                </c:pt>
                <c:pt idx="25">
                  <c:v>8.8999999999999996E-2</c:v>
                </c:pt>
                <c:pt idx="26">
                  <c:v>2.5000000000000001E-2</c:v>
                </c:pt>
                <c:pt idx="27">
                  <c:v>-3.6999999999999998E-2</c:v>
                </c:pt>
                <c:pt idx="28">
                  <c:v>-9.1999999999999998E-2</c:v>
                </c:pt>
                <c:pt idx="29">
                  <c:v>-0.127</c:v>
                </c:pt>
                <c:pt idx="30">
                  <c:v>-0.159</c:v>
                </c:pt>
                <c:pt idx="31">
                  <c:v>-0.188</c:v>
                </c:pt>
                <c:pt idx="32">
                  <c:v>-0.17899999999999999</c:v>
                </c:pt>
                <c:pt idx="33">
                  <c:v>-0.155</c:v>
                </c:pt>
                <c:pt idx="34">
                  <c:v>-9.6000000000000002E-2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05-499E-96D0-BC43A131BF00}"/>
            </c:ext>
          </c:extLst>
        </c:ser>
        <c:ser>
          <c:idx val="3"/>
          <c:order val="3"/>
          <c:tx>
            <c:strRef>
              <c:f>'2D Graphics (various VCG)'!$D$35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'2D Graphics (various VCG)'!$E$34:$AM$34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'2D Graphics (various VCG)'!$E$35:$AM$35</c:f>
              <c:numCache>
                <c:formatCode>General</c:formatCode>
                <c:ptCount val="35"/>
                <c:pt idx="0">
                  <c:v>0</c:v>
                </c:pt>
                <c:pt idx="1">
                  <c:v>8.8999999999999996E-2</c:v>
                </c:pt>
                <c:pt idx="2">
                  <c:v>0.17599999999999999</c:v>
                </c:pt>
                <c:pt idx="3">
                  <c:v>0.25800000000000001</c:v>
                </c:pt>
                <c:pt idx="4">
                  <c:v>0.33200000000000002</c:v>
                </c:pt>
                <c:pt idx="5">
                  <c:v>0.39900000000000002</c:v>
                </c:pt>
                <c:pt idx="6">
                  <c:v>0.46</c:v>
                </c:pt>
                <c:pt idx="7">
                  <c:v>0.51600000000000001</c:v>
                </c:pt>
                <c:pt idx="8">
                  <c:v>0.56499999999999995</c:v>
                </c:pt>
                <c:pt idx="9">
                  <c:v>0.60399999999999998</c:v>
                </c:pt>
                <c:pt idx="10">
                  <c:v>0.626</c:v>
                </c:pt>
                <c:pt idx="11">
                  <c:v>0.63800000000000001</c:v>
                </c:pt>
                <c:pt idx="12">
                  <c:v>0.64400000000000002</c:v>
                </c:pt>
                <c:pt idx="13">
                  <c:v>0.65800000000000003</c:v>
                </c:pt>
                <c:pt idx="14">
                  <c:v>0.67100000000000004</c:v>
                </c:pt>
                <c:pt idx="15">
                  <c:v>0.68400000000000005</c:v>
                </c:pt>
                <c:pt idx="16">
                  <c:v>0.66300000000000003</c:v>
                </c:pt>
                <c:pt idx="17">
                  <c:v>0.61399999999999999</c:v>
                </c:pt>
                <c:pt idx="18">
                  <c:v>0.55600000000000005</c:v>
                </c:pt>
                <c:pt idx="19">
                  <c:v>0.49199999999999999</c:v>
                </c:pt>
                <c:pt idx="20">
                  <c:v>0.42499999999999999</c:v>
                </c:pt>
                <c:pt idx="21">
                  <c:v>0.35499999999999998</c:v>
                </c:pt>
                <c:pt idx="22">
                  <c:v>0.28299999999999997</c:v>
                </c:pt>
                <c:pt idx="23">
                  <c:v>0.20799999999999999</c:v>
                </c:pt>
                <c:pt idx="24">
                  <c:v>0.13800000000000001</c:v>
                </c:pt>
                <c:pt idx="25">
                  <c:v>6.5000000000000002E-2</c:v>
                </c:pt>
                <c:pt idx="26">
                  <c:v>3.0000000000000001E-3</c:v>
                </c:pt>
                <c:pt idx="27">
                  <c:v>-5.8999999999999997E-2</c:v>
                </c:pt>
                <c:pt idx="28">
                  <c:v>-0.122</c:v>
                </c:pt>
                <c:pt idx="29">
                  <c:v>-0.16700000000000001</c:v>
                </c:pt>
                <c:pt idx="30">
                  <c:v>-0.19900000000000001</c:v>
                </c:pt>
                <c:pt idx="31">
                  <c:v>-0.22700000000000001</c:v>
                </c:pt>
                <c:pt idx="32">
                  <c:v>-0.23300000000000001</c:v>
                </c:pt>
                <c:pt idx="33">
                  <c:v>-0.20499999999999999</c:v>
                </c:pt>
                <c:pt idx="34">
                  <c:v>-0.14399999999999999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05-499E-96D0-BC43A131B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32952"/>
        <c:axId val="485329016"/>
      </c:scatterChart>
      <c:valAx>
        <c:axId val="485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Heeling Angle [degrees]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29016"/>
        <c:crosses val="autoZero"/>
        <c:crossBetween val="midCat"/>
        <c:majorUnit val="10"/>
        <c:minorUnit val="5"/>
      </c:valAx>
      <c:valAx>
        <c:axId val="4853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KN</a:t>
                </a:r>
                <a:r>
                  <a:rPr lang="en-GB" baseline="0"/>
                  <a:t> lever [</a:t>
                </a:r>
                <a:r>
                  <a:rPr lang="en-GB"/>
                  <a:t>metres]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3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84783096847804"/>
          <c:y val="0.24996966702316917"/>
          <c:w val="0.36423980725114397"/>
          <c:h val="8.3886459849081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368300</xdr:colOff>
      <xdr:row>6</xdr:row>
      <xdr:rowOff>184150</xdr:rowOff>
    </xdr:from>
    <xdr:to>
      <xdr:col>16</xdr:col>
      <xdr:colOff>514349</xdr:colOff>
      <xdr:row>26</xdr:row>
      <xdr:rowOff>0</xdr:rowOff>
    </xdr:to>
    <xdr:pic>
      <xdr:nvPicPr>
        <xdr:cNvPr id="5" name="Picture 9" descr="Esquema General Hidrostatica">
          <a:extLst>
            <a:ext uri="{FF2B5EF4-FFF2-40B4-BE49-F238E27FC236}">
              <a16:creationId xmlns:a16="http://schemas.microsoft.com/office/drawing/2014/main" id="{618FCEA7-320F-4D68-973D-E1FCD335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81125"/>
          <a:ext cx="5095875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64</xdr:row>
      <xdr:rowOff>0</xdr:rowOff>
    </xdr:from>
    <xdr:to>
      <xdr:col>41</xdr:col>
      <xdr:colOff>3174</xdr:colOff>
      <xdr:row>81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FE73ED7-8D78-4849-8C53-8BB783EBF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23</xdr:col>
      <xdr:colOff>0</xdr:colOff>
      <xdr:row>81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CD84B-F369-4185-8143-6CECDC238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82</xdr:row>
      <xdr:rowOff>0</xdr:rowOff>
    </xdr:from>
    <xdr:to>
      <xdr:col>23</xdr:col>
      <xdr:colOff>0</xdr:colOff>
      <xdr:row>99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CA89DC0-6189-4210-A5CF-9B5A375E0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</xdr:colOff>
      <xdr:row>100</xdr:row>
      <xdr:rowOff>1</xdr:rowOff>
    </xdr:from>
    <xdr:to>
      <xdr:col>23</xdr:col>
      <xdr:colOff>1</xdr:colOff>
      <xdr:row>117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C8B3F50-F343-4CAE-93E1-B9CA137B2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rielmassa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O63"/>
  <sheetViews>
    <sheetView tabSelected="1" topLeftCell="A31" zoomScale="70" zoomScaleNormal="70" workbookViewId="0">
      <selection activeCell="D69" sqref="D69"/>
    </sheetView>
  </sheetViews>
  <sheetFormatPr defaultColWidth="10.90625" defaultRowHeight="16" customHeight="1" x14ac:dyDescent="0.25"/>
  <cols>
    <col min="1" max="1" width="6.7265625" customWidth="1"/>
    <col min="2" max="2" width="7.81640625" customWidth="1"/>
    <col min="3" max="3" width="12.7265625" bestFit="1" customWidth="1"/>
    <col min="4" max="4" width="12.7265625" customWidth="1"/>
    <col min="5" max="5" width="6.54296875" customWidth="1"/>
    <col min="6" max="6" width="7.7265625" customWidth="1"/>
    <col min="7" max="11" width="7.54296875" bestFit="1" customWidth="1"/>
    <col min="12" max="17" width="8.1796875" bestFit="1" customWidth="1"/>
    <col min="18" max="20" width="7.7265625" bestFit="1" customWidth="1"/>
    <col min="21" max="21" width="10.453125" bestFit="1" customWidth="1"/>
    <col min="22" max="24" width="7.7265625" bestFit="1" customWidth="1"/>
    <col min="25" max="36" width="8.7265625" bestFit="1" customWidth="1"/>
    <col min="37" max="40" width="8" bestFit="1" customWidth="1"/>
    <col min="41" max="41" width="7.1796875" bestFit="1" customWidth="1"/>
    <col min="42" max="42" width="2.7265625" customWidth="1"/>
  </cols>
  <sheetData>
    <row r="2" spans="1:9" ht="16" customHeight="1" x14ac:dyDescent="0.25">
      <c r="A2" t="s">
        <v>12</v>
      </c>
    </row>
    <row r="3" spans="1:9" ht="16" customHeight="1" x14ac:dyDescent="0.25">
      <c r="A3" t="s">
        <v>13</v>
      </c>
    </row>
    <row r="4" spans="1:9" ht="16" customHeight="1" x14ac:dyDescent="0.25">
      <c r="A4" t="s">
        <v>14</v>
      </c>
    </row>
    <row r="5" spans="1:9" ht="16" customHeight="1" x14ac:dyDescent="0.25">
      <c r="A5" t="s">
        <v>27</v>
      </c>
    </row>
    <row r="6" spans="1:9" ht="16" customHeight="1" x14ac:dyDescent="0.25">
      <c r="A6" t="s">
        <v>15</v>
      </c>
      <c r="I6" s="8"/>
    </row>
    <row r="7" spans="1:9" ht="16" customHeight="1" x14ac:dyDescent="0.25">
      <c r="A7" t="s">
        <v>16</v>
      </c>
    </row>
    <row r="8" spans="1:9" ht="16" customHeight="1" x14ac:dyDescent="0.25">
      <c r="A8" s="10" t="s">
        <v>17</v>
      </c>
    </row>
    <row r="10" spans="1:9" ht="16" customHeight="1" x14ac:dyDescent="0.25">
      <c r="A10" s="37" t="s">
        <v>35</v>
      </c>
    </row>
    <row r="12" spans="1:9" ht="16" customHeight="1" x14ac:dyDescent="0.25">
      <c r="B12" t="s">
        <v>10</v>
      </c>
    </row>
    <row r="13" spans="1:9" ht="16" customHeight="1" x14ac:dyDescent="0.25">
      <c r="B13" t="s">
        <v>9</v>
      </c>
      <c r="C13" t="s">
        <v>11</v>
      </c>
    </row>
    <row r="14" spans="1:9" ht="16" customHeight="1" x14ac:dyDescent="0.25">
      <c r="B14" t="s">
        <v>18</v>
      </c>
    </row>
    <row r="15" spans="1:9" ht="16" customHeight="1" x14ac:dyDescent="0.25">
      <c r="B15" t="s">
        <v>28</v>
      </c>
    </row>
    <row r="17" spans="1:21" ht="16" customHeight="1" x14ac:dyDescent="0.25">
      <c r="B17" t="s">
        <v>19</v>
      </c>
    </row>
    <row r="18" spans="1:21" ht="16" customHeight="1" x14ac:dyDescent="0.25">
      <c r="B18" t="s">
        <v>22</v>
      </c>
    </row>
    <row r="19" spans="1:21" ht="16" customHeight="1" x14ac:dyDescent="0.25">
      <c r="B19" t="s">
        <v>21</v>
      </c>
    </row>
    <row r="20" spans="1:21" ht="16" customHeight="1" x14ac:dyDescent="0.25">
      <c r="B20" t="s">
        <v>23</v>
      </c>
    </row>
    <row r="21" spans="1:21" ht="16" customHeight="1" x14ac:dyDescent="0.25">
      <c r="B21" t="s">
        <v>20</v>
      </c>
    </row>
    <row r="24" spans="1:21" ht="12.5" x14ac:dyDescent="0.25">
      <c r="A24" s="8" t="s">
        <v>25</v>
      </c>
    </row>
    <row r="25" spans="1:21" ht="12.5" x14ac:dyDescent="0.25">
      <c r="A25" s="8" t="s">
        <v>2</v>
      </c>
    </row>
    <row r="26" spans="1:21" ht="12.5" x14ac:dyDescent="0.25">
      <c r="A26" s="8" t="s">
        <v>0</v>
      </c>
    </row>
    <row r="27" spans="1:21" ht="13" thickBot="1" x14ac:dyDescent="0.3">
      <c r="A27" s="8" t="s">
        <v>1</v>
      </c>
    </row>
    <row r="28" spans="1:21" ht="23.25" customHeight="1" thickBot="1" x14ac:dyDescent="0.45">
      <c r="A28" s="9" t="s">
        <v>5</v>
      </c>
      <c r="B28" s="9" t="s">
        <v>6</v>
      </c>
      <c r="C28" s="7">
        <v>3.7999999999999999E-2</v>
      </c>
      <c r="E28" s="20" t="s">
        <v>30</v>
      </c>
      <c r="L28" s="20" t="s">
        <v>29</v>
      </c>
    </row>
    <row r="29" spans="1:21" ht="23.25" customHeight="1" thickBot="1" x14ac:dyDescent="0.45">
      <c r="A29" s="9"/>
      <c r="B29" s="38" t="s">
        <v>31</v>
      </c>
      <c r="C29" s="7">
        <v>0.04</v>
      </c>
      <c r="E29" s="20" t="s">
        <v>36</v>
      </c>
      <c r="L29" s="20"/>
    </row>
    <row r="30" spans="1:21" ht="16" customHeight="1" thickBot="1" x14ac:dyDescent="0.3"/>
    <row r="31" spans="1:21" ht="18" customHeight="1" thickBot="1" x14ac:dyDescent="0.45">
      <c r="C31" s="4"/>
      <c r="D31" s="4"/>
      <c r="E31" s="34" t="s">
        <v>26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4"/>
      <c r="S31" s="16" t="s">
        <v>24</v>
      </c>
      <c r="T31" s="2"/>
      <c r="U31" s="16">
        <f>MAXA(E35:AO39)</f>
        <v>0.68400000000000005</v>
      </c>
    </row>
    <row r="32" spans="1:21" ht="6" customHeight="1" thickBot="1" x14ac:dyDescent="0.45"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4"/>
    </row>
    <row r="33" spans="2:41" ht="16" customHeight="1" x14ac:dyDescent="0.3">
      <c r="C33" s="6"/>
      <c r="D33" s="6"/>
      <c r="E33" s="31" t="s">
        <v>4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4"/>
    </row>
    <row r="34" spans="2:41" s="15" customFormat="1" ht="16" customHeight="1" thickBot="1" x14ac:dyDescent="0.35">
      <c r="C34" s="18"/>
      <c r="D34" s="18"/>
      <c r="E34" s="18">
        <v>0</v>
      </c>
      <c r="F34" s="18">
        <v>5</v>
      </c>
      <c r="G34" s="18">
        <v>10</v>
      </c>
      <c r="H34" s="18">
        <v>15</v>
      </c>
      <c r="I34" s="18">
        <v>20</v>
      </c>
      <c r="J34" s="18">
        <v>25</v>
      </c>
      <c r="K34" s="18">
        <v>30</v>
      </c>
      <c r="L34" s="18">
        <v>35</v>
      </c>
      <c r="M34" s="18">
        <v>40</v>
      </c>
      <c r="N34" s="18">
        <v>45</v>
      </c>
      <c r="O34" s="18">
        <v>50</v>
      </c>
      <c r="P34" s="18">
        <v>55</v>
      </c>
      <c r="Q34" s="18">
        <v>60</v>
      </c>
      <c r="R34" s="18">
        <v>65</v>
      </c>
      <c r="S34" s="18">
        <v>70</v>
      </c>
      <c r="T34" s="18">
        <v>75</v>
      </c>
      <c r="U34" s="18">
        <v>80</v>
      </c>
      <c r="V34" s="18">
        <v>85</v>
      </c>
      <c r="W34" s="18">
        <v>90</v>
      </c>
      <c r="X34" s="18">
        <v>95</v>
      </c>
      <c r="Y34" s="18">
        <v>100</v>
      </c>
      <c r="Z34" s="18">
        <v>105</v>
      </c>
      <c r="AA34" s="18">
        <v>110</v>
      </c>
      <c r="AB34" s="18">
        <v>115</v>
      </c>
      <c r="AC34" s="18">
        <v>120</v>
      </c>
      <c r="AD34" s="18">
        <v>125</v>
      </c>
      <c r="AE34" s="18">
        <v>130</v>
      </c>
      <c r="AF34" s="18">
        <v>135</v>
      </c>
      <c r="AG34" s="18">
        <v>140</v>
      </c>
      <c r="AH34" s="18">
        <v>145</v>
      </c>
      <c r="AI34" s="18">
        <v>150</v>
      </c>
      <c r="AJ34" s="18">
        <v>155</v>
      </c>
      <c r="AK34" s="18">
        <v>160</v>
      </c>
      <c r="AL34" s="18">
        <v>165</v>
      </c>
      <c r="AM34" s="18">
        <v>170</v>
      </c>
      <c r="AN34" s="18">
        <v>175</v>
      </c>
      <c r="AO34" s="18">
        <v>180</v>
      </c>
    </row>
    <row r="35" spans="2:41" ht="16" customHeight="1" x14ac:dyDescent="0.25">
      <c r="B35" s="29" t="s">
        <v>3</v>
      </c>
      <c r="C35" s="14">
        <v>14</v>
      </c>
      <c r="D35" s="14">
        <f>C35</f>
        <v>14</v>
      </c>
      <c r="E35" s="14">
        <v>0</v>
      </c>
      <c r="F35" s="14">
        <v>8.8999999999999996E-2</v>
      </c>
      <c r="G35" s="14">
        <v>0.17599999999999999</v>
      </c>
      <c r="H35" s="14">
        <v>0.25800000000000001</v>
      </c>
      <c r="I35" s="14">
        <v>0.33200000000000002</v>
      </c>
      <c r="J35" s="14">
        <v>0.39900000000000002</v>
      </c>
      <c r="K35" s="14">
        <v>0.46</v>
      </c>
      <c r="L35" s="14">
        <v>0.51600000000000001</v>
      </c>
      <c r="M35" s="14">
        <v>0.56499999999999995</v>
      </c>
      <c r="N35" s="14">
        <v>0.60399999999999998</v>
      </c>
      <c r="O35" s="14">
        <v>0.626</v>
      </c>
      <c r="P35" s="14">
        <v>0.63800000000000001</v>
      </c>
      <c r="Q35" s="14">
        <v>0.64400000000000002</v>
      </c>
      <c r="R35" s="14">
        <v>0.65800000000000003</v>
      </c>
      <c r="S35" s="14">
        <v>0.67100000000000004</v>
      </c>
      <c r="T35" s="14">
        <v>0.68400000000000005</v>
      </c>
      <c r="U35" s="14">
        <v>0.66300000000000003</v>
      </c>
      <c r="V35" s="14">
        <v>0.61399999999999999</v>
      </c>
      <c r="W35" s="14">
        <v>0.55600000000000005</v>
      </c>
      <c r="X35" s="14">
        <v>0.49199999999999999</v>
      </c>
      <c r="Y35" s="14">
        <v>0.42499999999999999</v>
      </c>
      <c r="Z35" s="14">
        <v>0.35499999999999998</v>
      </c>
      <c r="AA35" s="14">
        <v>0.28299999999999997</v>
      </c>
      <c r="AB35" s="14">
        <v>0.20799999999999999</v>
      </c>
      <c r="AC35" s="14">
        <v>0.13800000000000001</v>
      </c>
      <c r="AD35" s="14">
        <v>6.5000000000000002E-2</v>
      </c>
      <c r="AE35" s="14">
        <v>3.0000000000000001E-3</v>
      </c>
      <c r="AF35" s="14">
        <v>-5.8999999999999997E-2</v>
      </c>
      <c r="AG35" s="14">
        <v>-0.122</v>
      </c>
      <c r="AH35" s="14">
        <v>-0.16700000000000001</v>
      </c>
      <c r="AI35" s="14">
        <v>-0.19900000000000001</v>
      </c>
      <c r="AJ35" s="14">
        <v>-0.22700000000000001</v>
      </c>
      <c r="AK35" s="14">
        <v>-0.23300000000000001</v>
      </c>
      <c r="AL35" s="14">
        <v>-0.20499999999999999</v>
      </c>
      <c r="AM35" s="14">
        <v>-0.14399999999999999</v>
      </c>
      <c r="AN35" s="19"/>
      <c r="AO35" s="19"/>
    </row>
    <row r="36" spans="2:41" ht="16" customHeight="1" x14ac:dyDescent="0.25">
      <c r="B36" s="30"/>
      <c r="C36" s="14">
        <v>15</v>
      </c>
      <c r="D36" s="14">
        <f t="shared" ref="D36:D38" si="0">C36</f>
        <v>15</v>
      </c>
      <c r="E36" s="14">
        <v>0</v>
      </c>
      <c r="F36" s="14">
        <v>8.8999999999999996E-2</v>
      </c>
      <c r="G36" s="14">
        <v>0.17499999999999999</v>
      </c>
      <c r="H36" s="14">
        <v>0.25700000000000001</v>
      </c>
      <c r="I36" s="14">
        <v>0.33200000000000002</v>
      </c>
      <c r="J36" s="14">
        <v>0.40100000000000002</v>
      </c>
      <c r="K36" s="14">
        <v>0.46300000000000002</v>
      </c>
      <c r="L36" s="14">
        <v>0.52</v>
      </c>
      <c r="M36" s="14">
        <v>0.57099999999999995</v>
      </c>
      <c r="N36" s="14">
        <v>0.60499999999999998</v>
      </c>
      <c r="O36" s="14">
        <v>0.626</v>
      </c>
      <c r="P36" s="14">
        <v>0.63400000000000001</v>
      </c>
      <c r="Q36" s="14">
        <v>0.63900000000000001</v>
      </c>
      <c r="R36" s="14">
        <v>0.63800000000000001</v>
      </c>
      <c r="S36" s="14">
        <v>0.65500000000000003</v>
      </c>
      <c r="T36" s="14">
        <v>0.66800000000000004</v>
      </c>
      <c r="U36" s="14">
        <v>0.65700000000000003</v>
      </c>
      <c r="V36" s="14">
        <v>0.60699999999999998</v>
      </c>
      <c r="W36" s="14">
        <v>0.55100000000000005</v>
      </c>
      <c r="X36" s="14">
        <v>0.48899999999999999</v>
      </c>
      <c r="Y36" s="14">
        <v>0.42499999999999999</v>
      </c>
      <c r="Z36" s="14">
        <v>0.35699999999999998</v>
      </c>
      <c r="AA36" s="14">
        <v>0.28799999999999998</v>
      </c>
      <c r="AB36" s="14">
        <v>0.215</v>
      </c>
      <c r="AC36" s="14">
        <v>0.14699999999999999</v>
      </c>
      <c r="AD36" s="14">
        <v>7.6999999999999999E-2</v>
      </c>
      <c r="AE36" s="14">
        <v>0.01</v>
      </c>
      <c r="AF36" s="14">
        <v>-4.4999999999999998E-2</v>
      </c>
      <c r="AG36" s="14">
        <v>-0.10199999999999999</v>
      </c>
      <c r="AH36" s="14">
        <v>-0.15</v>
      </c>
      <c r="AI36" s="14">
        <v>-0.185</v>
      </c>
      <c r="AJ36" s="14">
        <v>-0.20300000000000001</v>
      </c>
      <c r="AK36" s="14">
        <v>-0.20499999999999999</v>
      </c>
      <c r="AL36" s="14">
        <v>-0.17399999999999999</v>
      </c>
      <c r="AM36" s="14">
        <v>-0.11799999999999999</v>
      </c>
      <c r="AN36" s="19"/>
      <c r="AO36" s="19"/>
    </row>
    <row r="37" spans="2:41" ht="16" customHeight="1" x14ac:dyDescent="0.25">
      <c r="B37" s="30"/>
      <c r="C37" s="14">
        <v>16</v>
      </c>
      <c r="D37" s="14">
        <f t="shared" si="0"/>
        <v>16</v>
      </c>
      <c r="E37" s="14">
        <v>0</v>
      </c>
      <c r="F37" s="14">
        <v>8.7999999999999995E-2</v>
      </c>
      <c r="G37" s="14">
        <v>0.17399999999999999</v>
      </c>
      <c r="H37" s="14">
        <v>0.25600000000000001</v>
      </c>
      <c r="I37" s="14">
        <v>0.33200000000000002</v>
      </c>
      <c r="J37" s="14">
        <v>0.40300000000000002</v>
      </c>
      <c r="K37" s="14">
        <v>0.46700000000000003</v>
      </c>
      <c r="L37" s="14">
        <v>0.52600000000000002</v>
      </c>
      <c r="M37" s="14">
        <v>0.57399999999999995</v>
      </c>
      <c r="N37" s="14">
        <v>0.60599999999999998</v>
      </c>
      <c r="O37" s="14">
        <v>0.624</v>
      </c>
      <c r="P37" s="14">
        <v>0.63</v>
      </c>
      <c r="Q37" s="14">
        <v>0.629</v>
      </c>
      <c r="R37" s="14">
        <v>0.63100000000000001</v>
      </c>
      <c r="S37" s="14">
        <v>0.628</v>
      </c>
      <c r="T37" s="14">
        <v>0.63700000000000001</v>
      </c>
      <c r="U37" s="14">
        <v>0.64</v>
      </c>
      <c r="V37" s="14">
        <v>0.6</v>
      </c>
      <c r="W37" s="14">
        <v>0.54600000000000004</v>
      </c>
      <c r="X37" s="14">
        <v>0.48699999999999999</v>
      </c>
      <c r="Y37" s="14">
        <v>0.42499999999999999</v>
      </c>
      <c r="Z37" s="14">
        <v>0.36</v>
      </c>
      <c r="AA37" s="14">
        <v>0.28999999999999998</v>
      </c>
      <c r="AB37" s="14">
        <v>0.223</v>
      </c>
      <c r="AC37" s="14">
        <v>0.157</v>
      </c>
      <c r="AD37" s="14">
        <v>8.8999999999999996E-2</v>
      </c>
      <c r="AE37" s="14">
        <v>2.5000000000000001E-2</v>
      </c>
      <c r="AF37" s="14">
        <v>-3.6999999999999998E-2</v>
      </c>
      <c r="AG37" s="14">
        <v>-9.1999999999999998E-2</v>
      </c>
      <c r="AH37" s="14">
        <v>-0.127</v>
      </c>
      <c r="AI37" s="14">
        <v>-0.159</v>
      </c>
      <c r="AJ37" s="14">
        <v>-0.188</v>
      </c>
      <c r="AK37" s="14">
        <v>-0.17899999999999999</v>
      </c>
      <c r="AL37" s="14">
        <v>-0.155</v>
      </c>
      <c r="AM37" s="14">
        <v>-9.6000000000000002E-2</v>
      </c>
      <c r="AN37" s="19"/>
      <c r="AO37" s="19"/>
    </row>
    <row r="38" spans="2:41" ht="16" customHeight="1" x14ac:dyDescent="0.25">
      <c r="B38" s="30"/>
      <c r="C38" s="14">
        <v>17</v>
      </c>
      <c r="D38" s="14">
        <f t="shared" si="0"/>
        <v>17</v>
      </c>
      <c r="E38" s="14">
        <v>0</v>
      </c>
      <c r="F38" s="14">
        <v>8.6999999999999994E-2</v>
      </c>
      <c r="G38" s="14">
        <v>0.17299999999999999</v>
      </c>
      <c r="H38" s="14">
        <v>0.255</v>
      </c>
      <c r="I38" s="14">
        <v>0.33200000000000002</v>
      </c>
      <c r="J38" s="14">
        <v>0.40300000000000002</v>
      </c>
      <c r="K38" s="14">
        <v>0.46800000000000003</v>
      </c>
      <c r="L38" s="14">
        <v>0.52900000000000003</v>
      </c>
      <c r="M38" s="14">
        <v>0.57599999999999996</v>
      </c>
      <c r="N38" s="14">
        <v>0.60599999999999998</v>
      </c>
      <c r="O38" s="14">
        <v>0.623</v>
      </c>
      <c r="P38" s="14">
        <v>0.627</v>
      </c>
      <c r="Q38" s="14">
        <v>0.625</v>
      </c>
      <c r="R38" s="14">
        <v>0.61699999999999999</v>
      </c>
      <c r="S38" s="14">
        <v>0.61499999999999999</v>
      </c>
      <c r="T38" s="14">
        <v>0.622</v>
      </c>
      <c r="U38" s="14">
        <v>0.61599999999999999</v>
      </c>
      <c r="V38" s="14">
        <v>0.59299999999999997</v>
      </c>
      <c r="W38" s="14">
        <v>0.54200000000000004</v>
      </c>
      <c r="X38" s="14">
        <v>0.48499999999999999</v>
      </c>
      <c r="Y38" s="14">
        <v>0.42499999999999999</v>
      </c>
      <c r="Z38" s="14">
        <v>0.36199999999999999</v>
      </c>
      <c r="AA38" s="14">
        <v>0.29499999999999998</v>
      </c>
      <c r="AB38" s="14">
        <v>0.23100000000000001</v>
      </c>
      <c r="AC38" s="14">
        <v>0.16700000000000001</v>
      </c>
      <c r="AD38" s="14">
        <v>0.10199999999999999</v>
      </c>
      <c r="AE38" s="14">
        <v>3.5999999999999997E-2</v>
      </c>
      <c r="AF38" s="14">
        <v>-0.02</v>
      </c>
      <c r="AG38" s="14">
        <v>-7.1999999999999995E-2</v>
      </c>
      <c r="AH38" s="14">
        <v>-0.115</v>
      </c>
      <c r="AI38" s="14">
        <v>-0.14599999999999999</v>
      </c>
      <c r="AJ38" s="14">
        <v>-0.158</v>
      </c>
      <c r="AK38" s="14">
        <v>-0.16200000000000001</v>
      </c>
      <c r="AL38" s="14">
        <v>-0.13600000000000001</v>
      </c>
      <c r="AM38" s="14">
        <v>-8.3000000000000004E-2</v>
      </c>
      <c r="AN38" s="19"/>
      <c r="AO38" s="19"/>
    </row>
    <row r="39" spans="2:41" ht="16" customHeight="1" thickBot="1" x14ac:dyDescent="0.3">
      <c r="B39" s="28"/>
      <c r="C39" s="13"/>
      <c r="D39" s="13"/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41" ht="16" customHeight="1" thickBot="1" x14ac:dyDescent="0.3"/>
    <row r="41" spans="2:41" ht="18" customHeight="1" thickBot="1" x14ac:dyDescent="0.45">
      <c r="D41" s="24" t="s">
        <v>32</v>
      </c>
      <c r="E41" s="34" t="s">
        <v>7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S41" s="16" t="s">
        <v>24</v>
      </c>
      <c r="T41" s="2"/>
      <c r="U41" s="16">
        <f>MAXA(E43:AO47)</f>
        <v>0.64729481860101545</v>
      </c>
    </row>
    <row r="42" spans="2:41" ht="6" customHeight="1" thickBot="1" x14ac:dyDescent="0.3"/>
    <row r="43" spans="2:41" ht="16" customHeight="1" x14ac:dyDescent="0.25">
      <c r="B43" s="26" t="s">
        <v>3</v>
      </c>
      <c r="D43" s="25">
        <f>C35</f>
        <v>14</v>
      </c>
      <c r="E43" s="1">
        <f t="shared" ref="E43:AO43" si="1">E35-($C$28*(SIN(RADIANS(E$34))))</f>
        <v>0</v>
      </c>
      <c r="F43" s="1">
        <f t="shared" si="1"/>
        <v>8.5688081775588981E-2</v>
      </c>
      <c r="G43" s="1">
        <f t="shared" si="1"/>
        <v>0.16940136924865665</v>
      </c>
      <c r="H43" s="1">
        <f t="shared" si="1"/>
        <v>0.24816487628610423</v>
      </c>
      <c r="I43" s="1">
        <f t="shared" si="1"/>
        <v>0.31900323455362461</v>
      </c>
      <c r="J43" s="1">
        <f t="shared" si="1"/>
        <v>0.38294050605385344</v>
      </c>
      <c r="K43" s="1">
        <f t="shared" si="1"/>
        <v>0.441</v>
      </c>
      <c r="L43" s="1">
        <f t="shared" si="1"/>
        <v>0.49420409541866028</v>
      </c>
      <c r="M43" s="1">
        <f t="shared" si="1"/>
        <v>0.54057407083191145</v>
      </c>
      <c r="N43" s="1">
        <f t="shared" si="1"/>
        <v>0.57712994231491122</v>
      </c>
      <c r="O43" s="1">
        <f t="shared" si="1"/>
        <v>0.59689031116147884</v>
      </c>
      <c r="P43" s="1">
        <f t="shared" si="1"/>
        <v>0.60687222231701832</v>
      </c>
      <c r="Q43" s="1">
        <f t="shared" si="1"/>
        <v>0.6110910346561913</v>
      </c>
      <c r="R43" s="1">
        <f t="shared" si="1"/>
        <v>0.62356030409260732</v>
      </c>
      <c r="S43" s="1">
        <f t="shared" si="1"/>
        <v>0.63529168041013551</v>
      </c>
      <c r="T43" s="1">
        <f t="shared" si="1"/>
        <v>0.64729481860101545</v>
      </c>
      <c r="U43" s="1">
        <f t="shared" si="1"/>
        <v>0.62557730538553613</v>
      </c>
      <c r="V43" s="1">
        <f t="shared" si="1"/>
        <v>0.57614460147251367</v>
      </c>
      <c r="W43" s="1">
        <f t="shared" si="1"/>
        <v>0.51800000000000002</v>
      </c>
      <c r="X43" s="1">
        <f t="shared" si="1"/>
        <v>0.45414460147251368</v>
      </c>
      <c r="Y43" s="1">
        <f t="shared" si="1"/>
        <v>0.38757730538553609</v>
      </c>
      <c r="Z43" s="1">
        <f t="shared" si="1"/>
        <v>0.31829481860101538</v>
      </c>
      <c r="AA43" s="1">
        <f t="shared" si="1"/>
        <v>0.24729168041013544</v>
      </c>
      <c r="AB43" s="1">
        <f t="shared" si="1"/>
        <v>0.17356030409260728</v>
      </c>
      <c r="AC43" s="1">
        <f t="shared" si="1"/>
        <v>0.10509103465619135</v>
      </c>
      <c r="AD43" s="1">
        <f t="shared" si="1"/>
        <v>3.3872222317018322E-2</v>
      </c>
      <c r="AE43" s="1">
        <f t="shared" si="1"/>
        <v>-2.6109688838521165E-2</v>
      </c>
      <c r="AF43" s="1">
        <f t="shared" si="1"/>
        <v>-8.5870057685088805E-2</v>
      </c>
      <c r="AG43" s="1">
        <f t="shared" si="1"/>
        <v>-0.1464259291680885</v>
      </c>
      <c r="AH43" s="1">
        <f t="shared" si="1"/>
        <v>-0.18879590458133977</v>
      </c>
      <c r="AI43" s="1">
        <f t="shared" si="1"/>
        <v>-0.218</v>
      </c>
      <c r="AJ43" s="1">
        <f t="shared" si="1"/>
        <v>-0.24305949394614659</v>
      </c>
      <c r="AK43" s="1">
        <f t="shared" si="1"/>
        <v>-0.24599676544637544</v>
      </c>
      <c r="AL43" s="1">
        <f t="shared" si="1"/>
        <v>-0.21483512371389579</v>
      </c>
      <c r="AM43" s="1">
        <f t="shared" si="1"/>
        <v>-0.15059863075134333</v>
      </c>
      <c r="AN43" s="1">
        <f t="shared" si="1"/>
        <v>-3.3119182244110111E-3</v>
      </c>
      <c r="AO43" s="1">
        <f t="shared" si="1"/>
        <v>-4.6555641286527558E-18</v>
      </c>
    </row>
    <row r="44" spans="2:41" ht="16" customHeight="1" x14ac:dyDescent="0.25">
      <c r="B44" s="27"/>
      <c r="D44" s="25">
        <f>C36</f>
        <v>15</v>
      </c>
      <c r="E44" s="1">
        <f t="shared" ref="E44:AO44" si="2">E36-($C$28*(SIN(RADIANS(E$34))))</f>
        <v>0</v>
      </c>
      <c r="F44" s="1">
        <f t="shared" si="2"/>
        <v>8.5688081775588981E-2</v>
      </c>
      <c r="G44" s="1">
        <f t="shared" si="2"/>
        <v>0.16840136924865665</v>
      </c>
      <c r="H44" s="1">
        <f t="shared" si="2"/>
        <v>0.24716487628610423</v>
      </c>
      <c r="I44" s="1">
        <f t="shared" si="2"/>
        <v>0.31900323455362461</v>
      </c>
      <c r="J44" s="1">
        <f t="shared" si="2"/>
        <v>0.38494050605385344</v>
      </c>
      <c r="K44" s="1">
        <f t="shared" si="2"/>
        <v>0.44400000000000001</v>
      </c>
      <c r="L44" s="1">
        <f t="shared" si="2"/>
        <v>0.49820409541866029</v>
      </c>
      <c r="M44" s="1">
        <f t="shared" si="2"/>
        <v>0.54657407083191145</v>
      </c>
      <c r="N44" s="1">
        <f t="shared" si="2"/>
        <v>0.57812994231491122</v>
      </c>
      <c r="O44" s="1">
        <f t="shared" si="2"/>
        <v>0.59689031116147884</v>
      </c>
      <c r="P44" s="1">
        <f t="shared" si="2"/>
        <v>0.60287222231701831</v>
      </c>
      <c r="Q44" s="1">
        <f t="shared" si="2"/>
        <v>0.6060910346561913</v>
      </c>
      <c r="R44" s="1">
        <f t="shared" si="2"/>
        <v>0.6035603040926073</v>
      </c>
      <c r="S44" s="1">
        <f t="shared" si="2"/>
        <v>0.61929168041013549</v>
      </c>
      <c r="T44" s="1">
        <f t="shared" si="2"/>
        <v>0.63129481860101544</v>
      </c>
      <c r="U44" s="1">
        <f t="shared" si="2"/>
        <v>0.61957730538553613</v>
      </c>
      <c r="V44" s="1">
        <f t="shared" si="2"/>
        <v>0.56914460147251367</v>
      </c>
      <c r="W44" s="1">
        <f t="shared" si="2"/>
        <v>0.51300000000000001</v>
      </c>
      <c r="X44" s="1">
        <f t="shared" si="2"/>
        <v>0.45114460147251367</v>
      </c>
      <c r="Y44" s="1">
        <f t="shared" si="2"/>
        <v>0.38757730538553609</v>
      </c>
      <c r="Z44" s="1">
        <f t="shared" si="2"/>
        <v>0.32029481860101539</v>
      </c>
      <c r="AA44" s="1">
        <f t="shared" si="2"/>
        <v>0.25229168041013544</v>
      </c>
      <c r="AB44" s="1">
        <f t="shared" si="2"/>
        <v>0.18056030409260729</v>
      </c>
      <c r="AC44" s="1">
        <f t="shared" si="2"/>
        <v>0.11409103465619133</v>
      </c>
      <c r="AD44" s="1">
        <f t="shared" si="2"/>
        <v>4.5872222317018319E-2</v>
      </c>
      <c r="AE44" s="1">
        <f t="shared" si="2"/>
        <v>-1.9109688838521162E-2</v>
      </c>
      <c r="AF44" s="1">
        <f t="shared" si="2"/>
        <v>-7.1870057685088806E-2</v>
      </c>
      <c r="AG44" s="1">
        <f t="shared" si="2"/>
        <v>-0.12642592916808848</v>
      </c>
      <c r="AH44" s="1">
        <f t="shared" si="2"/>
        <v>-0.17179590458133975</v>
      </c>
      <c r="AI44" s="1">
        <f t="shared" si="2"/>
        <v>-0.20399999999999999</v>
      </c>
      <c r="AJ44" s="1">
        <f t="shared" si="2"/>
        <v>-0.2190594939461466</v>
      </c>
      <c r="AK44" s="1">
        <f t="shared" si="2"/>
        <v>-0.21799676544637542</v>
      </c>
      <c r="AL44" s="1">
        <f t="shared" si="2"/>
        <v>-0.18383512371389579</v>
      </c>
      <c r="AM44" s="1">
        <f t="shared" si="2"/>
        <v>-0.12459863075134335</v>
      </c>
      <c r="AN44" s="1">
        <f t="shared" si="2"/>
        <v>-3.3119182244110111E-3</v>
      </c>
      <c r="AO44" s="1">
        <f t="shared" si="2"/>
        <v>-4.6555641286527558E-18</v>
      </c>
    </row>
    <row r="45" spans="2:41" ht="16" customHeight="1" x14ac:dyDescent="0.25">
      <c r="B45" s="27"/>
      <c r="D45" s="25">
        <f>C37</f>
        <v>16</v>
      </c>
      <c r="E45" s="1">
        <f t="shared" ref="E45:AO45" si="3">E37-($C$28*(SIN(RADIANS(E$34))))</f>
        <v>0</v>
      </c>
      <c r="F45" s="1">
        <f t="shared" si="3"/>
        <v>8.468808177558898E-2</v>
      </c>
      <c r="G45" s="1">
        <f t="shared" si="3"/>
        <v>0.16740136924865665</v>
      </c>
      <c r="H45" s="1">
        <f t="shared" si="3"/>
        <v>0.24616487628610423</v>
      </c>
      <c r="I45" s="1">
        <f t="shared" si="3"/>
        <v>0.31900323455362461</v>
      </c>
      <c r="J45" s="1">
        <f t="shared" si="3"/>
        <v>0.38694050605385344</v>
      </c>
      <c r="K45" s="1">
        <f t="shared" si="3"/>
        <v>0.44800000000000001</v>
      </c>
      <c r="L45" s="1">
        <f t="shared" si="3"/>
        <v>0.50420409541866029</v>
      </c>
      <c r="M45" s="1">
        <f t="shared" si="3"/>
        <v>0.54957407083191145</v>
      </c>
      <c r="N45" s="1">
        <f t="shared" si="3"/>
        <v>0.57912994231491122</v>
      </c>
      <c r="O45" s="1">
        <f t="shared" si="3"/>
        <v>0.59489031116147884</v>
      </c>
      <c r="P45" s="1">
        <f t="shared" si="3"/>
        <v>0.59887222231701831</v>
      </c>
      <c r="Q45" s="1">
        <f t="shared" si="3"/>
        <v>0.59609103465619129</v>
      </c>
      <c r="R45" s="1">
        <f t="shared" si="3"/>
        <v>0.5965603040926073</v>
      </c>
      <c r="S45" s="1">
        <f t="shared" si="3"/>
        <v>0.59229168041013547</v>
      </c>
      <c r="T45" s="1">
        <f t="shared" si="3"/>
        <v>0.60029481860101541</v>
      </c>
      <c r="U45" s="1">
        <f t="shared" si="3"/>
        <v>0.60257730538553611</v>
      </c>
      <c r="V45" s="1">
        <f t="shared" si="3"/>
        <v>0.56214460147251366</v>
      </c>
      <c r="W45" s="1">
        <f t="shared" si="3"/>
        <v>0.50800000000000001</v>
      </c>
      <c r="X45" s="1">
        <f t="shared" si="3"/>
        <v>0.44914460147251367</v>
      </c>
      <c r="Y45" s="1">
        <f t="shared" si="3"/>
        <v>0.38757730538553609</v>
      </c>
      <c r="Z45" s="1">
        <f t="shared" si="3"/>
        <v>0.32329481860101539</v>
      </c>
      <c r="AA45" s="1">
        <f t="shared" si="3"/>
        <v>0.25429168041013545</v>
      </c>
      <c r="AB45" s="1">
        <f t="shared" si="3"/>
        <v>0.18856030409260729</v>
      </c>
      <c r="AC45" s="1">
        <f t="shared" si="3"/>
        <v>0.12409103465619134</v>
      </c>
      <c r="AD45" s="1">
        <f t="shared" si="3"/>
        <v>5.7872222317018315E-2</v>
      </c>
      <c r="AE45" s="1">
        <f t="shared" si="3"/>
        <v>-4.1096888385211625E-3</v>
      </c>
      <c r="AF45" s="1">
        <f t="shared" si="3"/>
        <v>-6.3870057685088799E-2</v>
      </c>
      <c r="AG45" s="1">
        <f t="shared" si="3"/>
        <v>-0.1164259291680885</v>
      </c>
      <c r="AH45" s="1">
        <f t="shared" si="3"/>
        <v>-0.14879590458133973</v>
      </c>
      <c r="AI45" s="1">
        <f t="shared" si="3"/>
        <v>-0.17799999999999999</v>
      </c>
      <c r="AJ45" s="1">
        <f t="shared" si="3"/>
        <v>-0.20405949394614659</v>
      </c>
      <c r="AK45" s="1">
        <f t="shared" si="3"/>
        <v>-0.19199676544637542</v>
      </c>
      <c r="AL45" s="1">
        <f t="shared" si="3"/>
        <v>-0.1648351237138958</v>
      </c>
      <c r="AM45" s="1">
        <f t="shared" si="3"/>
        <v>-0.10259863075134336</v>
      </c>
      <c r="AN45" s="1">
        <f t="shared" si="3"/>
        <v>-3.3119182244110111E-3</v>
      </c>
      <c r="AO45" s="1">
        <f t="shared" si="3"/>
        <v>-4.6555641286527558E-18</v>
      </c>
    </row>
    <row r="46" spans="2:41" ht="16" customHeight="1" x14ac:dyDescent="0.25">
      <c r="B46" s="27"/>
      <c r="D46" s="25">
        <f>C38</f>
        <v>17</v>
      </c>
      <c r="E46" s="1">
        <f t="shared" ref="E46:AO46" si="4">E38-($C$28*(SIN(RADIANS(E$34))))</f>
        <v>0</v>
      </c>
      <c r="F46" s="1">
        <f t="shared" si="4"/>
        <v>8.3688081775588979E-2</v>
      </c>
      <c r="G46" s="1">
        <f t="shared" si="4"/>
        <v>0.16640136924865664</v>
      </c>
      <c r="H46" s="1">
        <f t="shared" si="4"/>
        <v>0.24516487628610423</v>
      </c>
      <c r="I46" s="1">
        <f t="shared" si="4"/>
        <v>0.31900323455362461</v>
      </c>
      <c r="J46" s="1">
        <f t="shared" si="4"/>
        <v>0.38694050605385344</v>
      </c>
      <c r="K46" s="1">
        <f t="shared" si="4"/>
        <v>0.44900000000000001</v>
      </c>
      <c r="L46" s="1">
        <f t="shared" si="4"/>
        <v>0.50720409541866029</v>
      </c>
      <c r="M46" s="1">
        <f t="shared" si="4"/>
        <v>0.55157407083191146</v>
      </c>
      <c r="N46" s="1">
        <f t="shared" si="4"/>
        <v>0.57912994231491122</v>
      </c>
      <c r="O46" s="1">
        <f t="shared" si="4"/>
        <v>0.59389031116147883</v>
      </c>
      <c r="P46" s="1">
        <f t="shared" si="4"/>
        <v>0.59587222231701831</v>
      </c>
      <c r="Q46" s="1">
        <f t="shared" si="4"/>
        <v>0.59209103465619128</v>
      </c>
      <c r="R46" s="1">
        <f t="shared" si="4"/>
        <v>0.58256030409260728</v>
      </c>
      <c r="S46" s="1">
        <f t="shared" si="4"/>
        <v>0.57929168041013546</v>
      </c>
      <c r="T46" s="1">
        <f t="shared" si="4"/>
        <v>0.5852948186010154</v>
      </c>
      <c r="U46" s="1">
        <f t="shared" si="4"/>
        <v>0.57857730538553609</v>
      </c>
      <c r="V46" s="1">
        <f t="shared" si="4"/>
        <v>0.55514460147251365</v>
      </c>
      <c r="W46" s="1">
        <f t="shared" si="4"/>
        <v>0.504</v>
      </c>
      <c r="X46" s="1">
        <f t="shared" si="4"/>
        <v>0.44714460147251367</v>
      </c>
      <c r="Y46" s="1">
        <f t="shared" si="4"/>
        <v>0.38757730538553609</v>
      </c>
      <c r="Z46" s="1">
        <f t="shared" si="4"/>
        <v>0.32529481860101539</v>
      </c>
      <c r="AA46" s="1">
        <f t="shared" si="4"/>
        <v>0.25929168041013545</v>
      </c>
      <c r="AB46" s="1">
        <f t="shared" si="4"/>
        <v>0.1965603040926073</v>
      </c>
      <c r="AC46" s="1">
        <f t="shared" si="4"/>
        <v>0.13409103465619135</v>
      </c>
      <c r="AD46" s="1">
        <f t="shared" si="4"/>
        <v>7.0872222317018313E-2</v>
      </c>
      <c r="AE46" s="1">
        <f t="shared" si="4"/>
        <v>6.8903111614788334E-3</v>
      </c>
      <c r="AF46" s="1">
        <f t="shared" si="4"/>
        <v>-4.6870057685088812E-2</v>
      </c>
      <c r="AG46" s="1">
        <f t="shared" si="4"/>
        <v>-9.6425929168088495E-2</v>
      </c>
      <c r="AH46" s="1">
        <f t="shared" si="4"/>
        <v>-0.13679590458133975</v>
      </c>
      <c r="AI46" s="1">
        <f t="shared" si="4"/>
        <v>-0.16499999999999998</v>
      </c>
      <c r="AJ46" s="1">
        <f t="shared" si="4"/>
        <v>-0.17405949394614659</v>
      </c>
      <c r="AK46" s="1">
        <f t="shared" si="4"/>
        <v>-0.17499676544637544</v>
      </c>
      <c r="AL46" s="1">
        <f t="shared" si="4"/>
        <v>-0.14583512371389581</v>
      </c>
      <c r="AM46" s="1">
        <f t="shared" si="4"/>
        <v>-8.9598630751343361E-2</v>
      </c>
      <c r="AN46" s="1">
        <f t="shared" si="4"/>
        <v>-3.3119182244110111E-3</v>
      </c>
      <c r="AO46" s="1">
        <f t="shared" si="4"/>
        <v>-4.6555641286527558E-18</v>
      </c>
    </row>
    <row r="47" spans="2:41" ht="16" customHeight="1" thickBot="1" x14ac:dyDescent="0.3">
      <c r="B47" s="28"/>
      <c r="D47" s="25">
        <f>C39</f>
        <v>0</v>
      </c>
      <c r="E47" s="1">
        <f t="shared" ref="E47:AO47" si="5">E39-($C$28*(SIN(RADIANS(E$34))))</f>
        <v>0</v>
      </c>
      <c r="F47" s="1">
        <f t="shared" si="5"/>
        <v>-3.3119182244110102E-3</v>
      </c>
      <c r="G47" s="1">
        <f t="shared" si="5"/>
        <v>-6.5986307513433524E-3</v>
      </c>
      <c r="H47" s="1">
        <f t="shared" si="5"/>
        <v>-9.8351237138957874E-3</v>
      </c>
      <c r="I47" s="1">
        <f t="shared" si="5"/>
        <v>-1.2996765446375411E-2</v>
      </c>
      <c r="J47" s="1">
        <f t="shared" si="5"/>
        <v>-1.6059493946146579E-2</v>
      </c>
      <c r="K47" s="1">
        <f t="shared" si="5"/>
        <v>-1.8999999999999996E-2</v>
      </c>
      <c r="L47" s="1">
        <f t="shared" si="5"/>
        <v>-2.1795904581339749E-2</v>
      </c>
      <c r="M47" s="1">
        <f t="shared" si="5"/>
        <v>-2.442592916808849E-2</v>
      </c>
      <c r="N47" s="1">
        <f t="shared" si="5"/>
        <v>-2.6870057685088804E-2</v>
      </c>
      <c r="O47" s="1">
        <f t="shared" si="5"/>
        <v>-2.9109688838521164E-2</v>
      </c>
      <c r="P47" s="1">
        <f t="shared" si="5"/>
        <v>-3.1127777682981687E-2</v>
      </c>
      <c r="Q47" s="1">
        <f t="shared" si="5"/>
        <v>-3.2908965343808667E-2</v>
      </c>
      <c r="R47" s="1">
        <f t="shared" si="5"/>
        <v>-3.4439695907392695E-2</v>
      </c>
      <c r="S47" s="1">
        <f t="shared" si="5"/>
        <v>-3.5708319589864514E-2</v>
      </c>
      <c r="T47" s="1">
        <f t="shared" si="5"/>
        <v>-3.6705181398984592E-2</v>
      </c>
      <c r="U47" s="1">
        <f t="shared" si="5"/>
        <v>-3.7422694614463903E-2</v>
      </c>
      <c r="V47" s="1">
        <f t="shared" si="5"/>
        <v>-3.7855398527486331E-2</v>
      </c>
      <c r="W47" s="1">
        <f t="shared" si="5"/>
        <v>-3.7999999999999999E-2</v>
      </c>
      <c r="X47" s="1">
        <f t="shared" si="5"/>
        <v>-3.7855398527486331E-2</v>
      </c>
      <c r="Y47" s="1">
        <f t="shared" si="5"/>
        <v>-3.7422694614463903E-2</v>
      </c>
      <c r="Z47" s="1">
        <f t="shared" si="5"/>
        <v>-3.6705181398984592E-2</v>
      </c>
      <c r="AA47" s="1">
        <f t="shared" si="5"/>
        <v>-3.5708319589864521E-2</v>
      </c>
      <c r="AB47" s="1">
        <f t="shared" si="5"/>
        <v>-3.4439695907392702E-2</v>
      </c>
      <c r="AC47" s="1">
        <f t="shared" si="5"/>
        <v>-3.2908965343808667E-2</v>
      </c>
      <c r="AD47" s="1">
        <f t="shared" si="5"/>
        <v>-3.1127777682981684E-2</v>
      </c>
      <c r="AE47" s="1">
        <f t="shared" si="5"/>
        <v>-2.9109688838521164E-2</v>
      </c>
      <c r="AF47" s="1">
        <f t="shared" si="5"/>
        <v>-2.6870057685088808E-2</v>
      </c>
      <c r="AG47" s="1">
        <f t="shared" si="5"/>
        <v>-2.44259291680885E-2</v>
      </c>
      <c r="AH47" s="1">
        <f t="shared" si="5"/>
        <v>-2.1795904581339745E-2</v>
      </c>
      <c r="AI47" s="1">
        <f t="shared" si="5"/>
        <v>-1.8999999999999996E-2</v>
      </c>
      <c r="AJ47" s="1">
        <f t="shared" si="5"/>
        <v>-1.6059493946146579E-2</v>
      </c>
      <c r="AK47" s="1">
        <f t="shared" si="5"/>
        <v>-1.2996765446375418E-2</v>
      </c>
      <c r="AL47" s="1">
        <f t="shared" si="5"/>
        <v>-9.8351237138957978E-3</v>
      </c>
      <c r="AM47" s="1">
        <f t="shared" si="5"/>
        <v>-6.5986307513433507E-3</v>
      </c>
      <c r="AN47" s="1">
        <f t="shared" si="5"/>
        <v>-3.3119182244110111E-3</v>
      </c>
      <c r="AO47" s="1">
        <f t="shared" si="5"/>
        <v>-4.6555641286527558E-18</v>
      </c>
    </row>
    <row r="48" spans="2:41" ht="16" customHeight="1" thickBot="1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2:41" ht="18" customHeight="1" thickBot="1" x14ac:dyDescent="0.45">
      <c r="C49" s="20" t="s">
        <v>34</v>
      </c>
      <c r="D49" s="24" t="s">
        <v>6</v>
      </c>
      <c r="E49" s="34" t="s">
        <v>33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S49" s="16" t="s">
        <v>24</v>
      </c>
      <c r="T49" s="2"/>
      <c r="U49" s="16">
        <f>MAXA(E51:AO55)</f>
        <v>0.64729481860101545</v>
      </c>
    </row>
    <row r="50" spans="2:41" ht="6" customHeight="1" thickBot="1" x14ac:dyDescent="0.3"/>
    <row r="51" spans="2:41" ht="16" customHeight="1" x14ac:dyDescent="0.25">
      <c r="B51" s="26" t="s">
        <v>3</v>
      </c>
      <c r="C51" s="3">
        <f>D43</f>
        <v>14</v>
      </c>
      <c r="D51" s="25">
        <f>C28</f>
        <v>3.7999999999999999E-2</v>
      </c>
      <c r="E51" s="1">
        <f>E$35-($D51*(SIN(RADIANS(E$34))))</f>
        <v>0</v>
      </c>
      <c r="F51" s="1">
        <f t="shared" ref="F51:U55" si="6">F$35-($D51*(SIN(RADIANS(F$34))))</f>
        <v>8.5688081775588981E-2</v>
      </c>
      <c r="G51" s="1">
        <f t="shared" si="6"/>
        <v>0.16940136924865665</v>
      </c>
      <c r="H51" s="1">
        <f t="shared" si="6"/>
        <v>0.24816487628610423</v>
      </c>
      <c r="I51" s="1">
        <f t="shared" si="6"/>
        <v>0.31900323455362461</v>
      </c>
      <c r="J51" s="1">
        <f t="shared" si="6"/>
        <v>0.38294050605385344</v>
      </c>
      <c r="K51" s="1">
        <f t="shared" si="6"/>
        <v>0.441</v>
      </c>
      <c r="L51" s="1">
        <f t="shared" si="6"/>
        <v>0.49420409541866028</v>
      </c>
      <c r="M51" s="1">
        <f t="shared" si="6"/>
        <v>0.54057407083191145</v>
      </c>
      <c r="N51" s="1">
        <f t="shared" si="6"/>
        <v>0.57712994231491122</v>
      </c>
      <c r="O51" s="1">
        <f t="shared" si="6"/>
        <v>0.59689031116147884</v>
      </c>
      <c r="P51" s="1">
        <f t="shared" si="6"/>
        <v>0.60687222231701832</v>
      </c>
      <c r="Q51" s="1">
        <f t="shared" si="6"/>
        <v>0.6110910346561913</v>
      </c>
      <c r="R51" s="1">
        <f t="shared" si="6"/>
        <v>0.62356030409260732</v>
      </c>
      <c r="S51" s="1">
        <f t="shared" si="6"/>
        <v>0.63529168041013551</v>
      </c>
      <c r="T51" s="1">
        <f t="shared" si="6"/>
        <v>0.64729481860101545</v>
      </c>
      <c r="U51" s="1">
        <f t="shared" si="6"/>
        <v>0.62557730538553613</v>
      </c>
      <c r="V51" s="1">
        <f t="shared" ref="N51:AO55" si="7">V$35-($D51*(SIN(RADIANS(V$34))))</f>
        <v>0.57614460147251367</v>
      </c>
      <c r="W51" s="1">
        <f t="shared" si="7"/>
        <v>0.51800000000000002</v>
      </c>
      <c r="X51" s="1">
        <f t="shared" si="7"/>
        <v>0.45414460147251368</v>
      </c>
      <c r="Y51" s="1">
        <f t="shared" si="7"/>
        <v>0.38757730538553609</v>
      </c>
      <c r="Z51" s="1">
        <f t="shared" si="7"/>
        <v>0.31829481860101538</v>
      </c>
      <c r="AA51" s="1">
        <f t="shared" si="7"/>
        <v>0.24729168041013544</v>
      </c>
      <c r="AB51" s="1">
        <f t="shared" si="7"/>
        <v>0.17356030409260728</v>
      </c>
      <c r="AC51" s="1">
        <f t="shared" si="7"/>
        <v>0.10509103465619135</v>
      </c>
      <c r="AD51" s="1">
        <f t="shared" si="7"/>
        <v>3.3872222317018322E-2</v>
      </c>
      <c r="AE51" s="1">
        <f t="shared" si="7"/>
        <v>-2.6109688838521165E-2</v>
      </c>
      <c r="AF51" s="1">
        <f t="shared" si="7"/>
        <v>-8.5870057685088805E-2</v>
      </c>
      <c r="AG51" s="1">
        <f t="shared" si="7"/>
        <v>-0.1464259291680885</v>
      </c>
      <c r="AH51" s="1">
        <f t="shared" si="7"/>
        <v>-0.18879590458133977</v>
      </c>
      <c r="AI51" s="1">
        <f t="shared" si="7"/>
        <v>-0.218</v>
      </c>
      <c r="AJ51" s="1">
        <f t="shared" si="7"/>
        <v>-0.24305949394614659</v>
      </c>
      <c r="AK51" s="1">
        <f t="shared" si="7"/>
        <v>-0.24599676544637544</v>
      </c>
      <c r="AL51" s="1">
        <f t="shared" si="7"/>
        <v>-0.21483512371389579</v>
      </c>
      <c r="AM51" s="1">
        <f t="shared" si="7"/>
        <v>-0.15059863075134333</v>
      </c>
      <c r="AN51" s="23"/>
      <c r="AO51" s="23"/>
    </row>
    <row r="52" spans="2:41" ht="16" customHeight="1" x14ac:dyDescent="0.25">
      <c r="B52" s="27"/>
      <c r="C52" s="3">
        <f>C51</f>
        <v>14</v>
      </c>
      <c r="D52" s="25">
        <f>D51+C$29</f>
        <v>7.8E-2</v>
      </c>
      <c r="E52" s="1">
        <f t="shared" ref="E52:E55" si="8">E$35-($D52*(SIN(RADIANS(E$34))))</f>
        <v>0</v>
      </c>
      <c r="F52" s="1">
        <f t="shared" si="6"/>
        <v>8.220185206568266E-2</v>
      </c>
      <c r="G52" s="1">
        <f t="shared" si="6"/>
        <v>0.16245544214197943</v>
      </c>
      <c r="H52" s="1">
        <f t="shared" si="6"/>
        <v>0.2378121144820034</v>
      </c>
      <c r="I52" s="1">
        <f t="shared" si="6"/>
        <v>0.30532242882059785</v>
      </c>
      <c r="J52" s="1">
        <f t="shared" si="6"/>
        <v>0.36603577558422545</v>
      </c>
      <c r="K52" s="1">
        <f t="shared" si="6"/>
        <v>0.42100000000000004</v>
      </c>
      <c r="L52" s="1">
        <f t="shared" si="6"/>
        <v>0.47126103796461843</v>
      </c>
      <c r="M52" s="1">
        <f t="shared" si="6"/>
        <v>0.51486256644444994</v>
      </c>
      <c r="N52" s="1">
        <f t="shared" si="7"/>
        <v>0.5488456710674493</v>
      </c>
      <c r="O52" s="1">
        <f t="shared" si="7"/>
        <v>0.56624853343671977</v>
      </c>
      <c r="P52" s="1">
        <f t="shared" si="7"/>
        <v>0.57410614054545861</v>
      </c>
      <c r="Q52" s="1">
        <f t="shared" si="7"/>
        <v>0.57645001850481381</v>
      </c>
      <c r="R52" s="1">
        <f t="shared" si="7"/>
        <v>0.58730799261114131</v>
      </c>
      <c r="S52" s="1">
        <f t="shared" si="7"/>
        <v>0.59770397557869925</v>
      </c>
      <c r="T52" s="1">
        <f t="shared" si="7"/>
        <v>0.60865778554945271</v>
      </c>
      <c r="U52" s="1">
        <f t="shared" si="6"/>
        <v>0.58618499526504775</v>
      </c>
      <c r="V52" s="1">
        <f t="shared" si="7"/>
        <v>0.53629681354884384</v>
      </c>
      <c r="W52" s="1">
        <f t="shared" si="7"/>
        <v>0.47800000000000004</v>
      </c>
      <c r="X52" s="1">
        <f t="shared" si="7"/>
        <v>0.41429681354884385</v>
      </c>
      <c r="Y52" s="1">
        <f t="shared" si="7"/>
        <v>0.34818499526504776</v>
      </c>
      <c r="Z52" s="1">
        <f t="shared" si="7"/>
        <v>0.27965778554945264</v>
      </c>
      <c r="AA52" s="1">
        <f t="shared" si="7"/>
        <v>0.20970397557869913</v>
      </c>
      <c r="AB52" s="1">
        <f t="shared" si="7"/>
        <v>0.13730799261114129</v>
      </c>
      <c r="AC52" s="1">
        <f t="shared" si="7"/>
        <v>7.0450018504813791E-2</v>
      </c>
      <c r="AD52" s="1">
        <f t="shared" si="7"/>
        <v>1.1061405454586559E-3</v>
      </c>
      <c r="AE52" s="1">
        <f t="shared" si="7"/>
        <v>-5.6751466563280284E-2</v>
      </c>
      <c r="AF52" s="1">
        <f t="shared" si="7"/>
        <v>-0.1141543289325507</v>
      </c>
      <c r="AG52" s="1">
        <f t="shared" si="7"/>
        <v>-0.17213743355555008</v>
      </c>
      <c r="AH52" s="1">
        <f t="shared" si="7"/>
        <v>-0.21173896203538159</v>
      </c>
      <c r="AI52" s="1">
        <f t="shared" si="7"/>
        <v>-0.23799999999999999</v>
      </c>
      <c r="AJ52" s="1">
        <f t="shared" si="7"/>
        <v>-0.25996422441577455</v>
      </c>
      <c r="AK52" s="1">
        <f t="shared" si="7"/>
        <v>-0.25967757117940221</v>
      </c>
      <c r="AL52" s="1">
        <f t="shared" si="7"/>
        <v>-0.22518788551799662</v>
      </c>
      <c r="AM52" s="1">
        <f t="shared" si="7"/>
        <v>-0.15754455785802055</v>
      </c>
      <c r="AN52" s="23"/>
      <c r="AO52" s="23"/>
    </row>
    <row r="53" spans="2:41" ht="16" customHeight="1" x14ac:dyDescent="0.25">
      <c r="B53" s="27"/>
      <c r="C53" s="3">
        <f t="shared" ref="C53:C55" si="9">C52</f>
        <v>14</v>
      </c>
      <c r="D53" s="25">
        <f t="shared" ref="D53:D55" si="10">D52+C$29</f>
        <v>0.11799999999999999</v>
      </c>
      <c r="E53" s="1">
        <f t="shared" si="8"/>
        <v>0</v>
      </c>
      <c r="F53" s="1">
        <f t="shared" si="6"/>
        <v>7.8715622355776338E-2</v>
      </c>
      <c r="G53" s="1">
        <f t="shared" si="6"/>
        <v>0.15550951503530222</v>
      </c>
      <c r="H53" s="1">
        <f t="shared" si="6"/>
        <v>0.22745935267790257</v>
      </c>
      <c r="I53" s="1">
        <f t="shared" si="6"/>
        <v>0.29164162308757113</v>
      </c>
      <c r="J53" s="1">
        <f t="shared" si="6"/>
        <v>0.34913104511459747</v>
      </c>
      <c r="K53" s="1">
        <f t="shared" si="6"/>
        <v>0.40100000000000002</v>
      </c>
      <c r="L53" s="1">
        <f t="shared" si="6"/>
        <v>0.44831798051057659</v>
      </c>
      <c r="M53" s="1">
        <f t="shared" si="6"/>
        <v>0.48915106205698833</v>
      </c>
      <c r="N53" s="1">
        <f t="shared" si="7"/>
        <v>0.52056139981998739</v>
      </c>
      <c r="O53" s="1">
        <f t="shared" si="7"/>
        <v>0.53560675571196059</v>
      </c>
      <c r="P53" s="1">
        <f t="shared" si="7"/>
        <v>0.54134005877389901</v>
      </c>
      <c r="Q53" s="1">
        <f t="shared" si="7"/>
        <v>0.54180900235343632</v>
      </c>
      <c r="R53" s="1">
        <f t="shared" si="7"/>
        <v>0.5510556811296754</v>
      </c>
      <c r="S53" s="1">
        <f t="shared" si="7"/>
        <v>0.56011627074726289</v>
      </c>
      <c r="T53" s="1">
        <f t="shared" si="7"/>
        <v>0.57002075249788997</v>
      </c>
      <c r="U53" s="1">
        <f t="shared" si="6"/>
        <v>0.54679268514455948</v>
      </c>
      <c r="V53" s="1">
        <f t="shared" si="7"/>
        <v>0.49644902562517401</v>
      </c>
      <c r="W53" s="1">
        <f t="shared" si="7"/>
        <v>0.43800000000000006</v>
      </c>
      <c r="X53" s="1">
        <f t="shared" si="7"/>
        <v>0.37444902562517401</v>
      </c>
      <c r="Y53" s="1">
        <f t="shared" si="7"/>
        <v>0.30879268514455943</v>
      </c>
      <c r="Z53" s="1">
        <f t="shared" si="7"/>
        <v>0.24102075249788993</v>
      </c>
      <c r="AA53" s="1">
        <f t="shared" si="7"/>
        <v>0.17211627074726277</v>
      </c>
      <c r="AB53" s="1">
        <f t="shared" si="7"/>
        <v>0.10105568112967529</v>
      </c>
      <c r="AC53" s="1">
        <f t="shared" si="7"/>
        <v>3.5809002353436245E-2</v>
      </c>
      <c r="AD53" s="1">
        <f t="shared" si="7"/>
        <v>-3.165994122610101E-2</v>
      </c>
      <c r="AE53" s="1">
        <f t="shared" si="7"/>
        <v>-8.7393244288039393E-2</v>
      </c>
      <c r="AF53" s="1">
        <f t="shared" si="7"/>
        <v>-0.14243860018001259</v>
      </c>
      <c r="AG53" s="1">
        <f t="shared" si="7"/>
        <v>-0.19784893794301167</v>
      </c>
      <c r="AH53" s="1">
        <f t="shared" si="7"/>
        <v>-0.23468201948942341</v>
      </c>
      <c r="AI53" s="1">
        <f t="shared" si="7"/>
        <v>-0.25800000000000001</v>
      </c>
      <c r="AJ53" s="1">
        <f t="shared" si="7"/>
        <v>-0.27686895488540253</v>
      </c>
      <c r="AK53" s="1">
        <f t="shared" si="7"/>
        <v>-0.27335837691242892</v>
      </c>
      <c r="AL53" s="1">
        <f t="shared" si="7"/>
        <v>-0.23554064732209745</v>
      </c>
      <c r="AM53" s="1">
        <f t="shared" si="7"/>
        <v>-0.16449048496469776</v>
      </c>
      <c r="AN53" s="23"/>
      <c r="AO53" s="23"/>
    </row>
    <row r="54" spans="2:41" ht="16" customHeight="1" x14ac:dyDescent="0.25">
      <c r="B54" s="27"/>
      <c r="C54" s="3">
        <f t="shared" si="9"/>
        <v>14</v>
      </c>
      <c r="D54" s="25">
        <f t="shared" si="10"/>
        <v>0.158</v>
      </c>
      <c r="E54" s="1">
        <f t="shared" si="8"/>
        <v>0</v>
      </c>
      <c r="F54" s="1">
        <f t="shared" si="6"/>
        <v>7.5229392645870002E-2</v>
      </c>
      <c r="G54" s="1">
        <f t="shared" si="6"/>
        <v>0.14856358792862501</v>
      </c>
      <c r="H54" s="1">
        <f t="shared" si="6"/>
        <v>0.21710659087380174</v>
      </c>
      <c r="I54" s="1">
        <f t="shared" si="6"/>
        <v>0.27796081735454437</v>
      </c>
      <c r="J54" s="1">
        <f t="shared" si="6"/>
        <v>0.33222631464496949</v>
      </c>
      <c r="K54" s="1">
        <f t="shared" si="6"/>
        <v>0.38100000000000001</v>
      </c>
      <c r="L54" s="1">
        <f t="shared" si="6"/>
        <v>0.42537492305653474</v>
      </c>
      <c r="M54" s="1">
        <f t="shared" si="6"/>
        <v>0.46343955766952671</v>
      </c>
      <c r="N54" s="1">
        <f t="shared" si="7"/>
        <v>0.49227712857252548</v>
      </c>
      <c r="O54" s="1">
        <f t="shared" si="7"/>
        <v>0.50496497798720141</v>
      </c>
      <c r="P54" s="1">
        <f t="shared" si="7"/>
        <v>0.50857397700233931</v>
      </c>
      <c r="Q54" s="1">
        <f t="shared" si="7"/>
        <v>0.50716798620205872</v>
      </c>
      <c r="R54" s="1">
        <f t="shared" si="7"/>
        <v>0.51480336964820927</v>
      </c>
      <c r="S54" s="1">
        <f t="shared" si="7"/>
        <v>0.52252856591582653</v>
      </c>
      <c r="T54" s="1">
        <f t="shared" si="7"/>
        <v>0.53138371944632723</v>
      </c>
      <c r="U54" s="1">
        <f t="shared" si="6"/>
        <v>0.5074003750240712</v>
      </c>
      <c r="V54" s="1">
        <f t="shared" si="7"/>
        <v>0.45660123770150418</v>
      </c>
      <c r="W54" s="1">
        <f t="shared" si="7"/>
        <v>0.39800000000000002</v>
      </c>
      <c r="X54" s="1">
        <f t="shared" si="7"/>
        <v>0.33460123770150418</v>
      </c>
      <c r="Y54" s="1">
        <f t="shared" si="7"/>
        <v>0.2694003750240711</v>
      </c>
      <c r="Z54" s="1">
        <f t="shared" si="7"/>
        <v>0.20238371944632719</v>
      </c>
      <c r="AA54" s="1">
        <f t="shared" si="7"/>
        <v>0.13452856591582643</v>
      </c>
      <c r="AB54" s="1">
        <f t="shared" si="7"/>
        <v>6.4803369648209291E-2</v>
      </c>
      <c r="AC54" s="1">
        <f t="shared" si="7"/>
        <v>1.1679862020586851E-3</v>
      </c>
      <c r="AD54" s="1">
        <f t="shared" si="7"/>
        <v>-6.4426022997660676E-2</v>
      </c>
      <c r="AE54" s="1">
        <f t="shared" si="7"/>
        <v>-0.11803502201279853</v>
      </c>
      <c r="AF54" s="1">
        <f t="shared" si="7"/>
        <v>-0.1707228714274745</v>
      </c>
      <c r="AG54" s="1">
        <f t="shared" si="7"/>
        <v>-0.22356044233047323</v>
      </c>
      <c r="AH54" s="1">
        <f t="shared" si="7"/>
        <v>-0.25762507694346526</v>
      </c>
      <c r="AI54" s="1">
        <f t="shared" si="7"/>
        <v>-0.27800000000000002</v>
      </c>
      <c r="AJ54" s="1">
        <f t="shared" si="7"/>
        <v>-0.29377368535503051</v>
      </c>
      <c r="AK54" s="1">
        <f t="shared" si="7"/>
        <v>-0.28703918264545569</v>
      </c>
      <c r="AL54" s="1">
        <f t="shared" si="7"/>
        <v>-0.24589340912619831</v>
      </c>
      <c r="AM54" s="1">
        <f t="shared" si="7"/>
        <v>-0.17143641207137497</v>
      </c>
      <c r="AN54" s="23"/>
      <c r="AO54" s="23"/>
    </row>
    <row r="55" spans="2:41" ht="16" customHeight="1" thickBot="1" x14ac:dyDescent="0.3">
      <c r="B55" s="28"/>
      <c r="C55" s="3">
        <f t="shared" si="9"/>
        <v>14</v>
      </c>
      <c r="D55" s="25">
        <f t="shared" si="10"/>
        <v>0.19800000000000001</v>
      </c>
      <c r="E55" s="1">
        <f t="shared" si="8"/>
        <v>0</v>
      </c>
      <c r="F55" s="1">
        <f t="shared" si="6"/>
        <v>7.1743162935963681E-2</v>
      </c>
      <c r="G55" s="1">
        <f t="shared" si="6"/>
        <v>0.14161766082194777</v>
      </c>
      <c r="H55" s="1">
        <f t="shared" si="6"/>
        <v>0.20675382906970091</v>
      </c>
      <c r="I55" s="1">
        <f t="shared" si="6"/>
        <v>0.2642800116215176</v>
      </c>
      <c r="J55" s="1">
        <f t="shared" si="6"/>
        <v>0.31532158417534151</v>
      </c>
      <c r="K55" s="1">
        <f t="shared" si="6"/>
        <v>0.36100000000000004</v>
      </c>
      <c r="L55" s="1">
        <f t="shared" si="6"/>
        <v>0.40243186560249289</v>
      </c>
      <c r="M55" s="1">
        <f t="shared" si="6"/>
        <v>0.43772805328206521</v>
      </c>
      <c r="N55" s="1">
        <f t="shared" si="7"/>
        <v>0.46399285732506357</v>
      </c>
      <c r="O55" s="1">
        <f t="shared" si="7"/>
        <v>0.47432320026244235</v>
      </c>
      <c r="P55" s="1">
        <f t="shared" si="7"/>
        <v>0.4758078952307796</v>
      </c>
      <c r="Q55" s="1">
        <f t="shared" si="7"/>
        <v>0.47252697005068117</v>
      </c>
      <c r="R55" s="1">
        <f t="shared" si="7"/>
        <v>0.47855105816674337</v>
      </c>
      <c r="S55" s="1">
        <f t="shared" si="7"/>
        <v>0.48494086108439016</v>
      </c>
      <c r="T55" s="1">
        <f t="shared" si="7"/>
        <v>0.49274668639476449</v>
      </c>
      <c r="U55" s="1">
        <f t="shared" si="6"/>
        <v>0.46800806490358282</v>
      </c>
      <c r="V55" s="1">
        <f t="shared" si="7"/>
        <v>0.41675344977783435</v>
      </c>
      <c r="W55" s="1">
        <f t="shared" si="7"/>
        <v>0.35800000000000004</v>
      </c>
      <c r="X55" s="1">
        <f t="shared" si="7"/>
        <v>0.29475344977783435</v>
      </c>
      <c r="Y55" s="1">
        <f t="shared" si="7"/>
        <v>0.2300080649035828</v>
      </c>
      <c r="Z55" s="1">
        <f t="shared" si="7"/>
        <v>0.16374668639476445</v>
      </c>
      <c r="AA55" s="1">
        <f t="shared" si="7"/>
        <v>9.6940861084390095E-2</v>
      </c>
      <c r="AB55" s="1">
        <f t="shared" si="7"/>
        <v>2.8551058166743276E-2</v>
      </c>
      <c r="AC55" s="1">
        <f t="shared" si="7"/>
        <v>-3.3473029949318861E-2</v>
      </c>
      <c r="AD55" s="1">
        <f t="shared" si="7"/>
        <v>-9.7192104769220355E-2</v>
      </c>
      <c r="AE55" s="1">
        <f t="shared" si="7"/>
        <v>-0.14867679973755765</v>
      </c>
      <c r="AF55" s="1">
        <f t="shared" si="7"/>
        <v>-0.19900714267493641</v>
      </c>
      <c r="AG55" s="1">
        <f t="shared" si="7"/>
        <v>-0.24927194671793482</v>
      </c>
      <c r="AH55" s="1">
        <f t="shared" si="7"/>
        <v>-0.28056813439750711</v>
      </c>
      <c r="AI55" s="1">
        <f t="shared" si="7"/>
        <v>-0.29799999999999999</v>
      </c>
      <c r="AJ55" s="1">
        <f t="shared" si="7"/>
        <v>-0.31067841582465849</v>
      </c>
      <c r="AK55" s="1">
        <f t="shared" si="7"/>
        <v>-0.30071998837848246</v>
      </c>
      <c r="AL55" s="1">
        <f t="shared" si="7"/>
        <v>-0.25624617093029917</v>
      </c>
      <c r="AM55" s="1">
        <f t="shared" si="7"/>
        <v>-0.17838233917805218</v>
      </c>
      <c r="AN55" s="23"/>
      <c r="AO55" s="23"/>
    </row>
    <row r="56" spans="2:41" ht="16" customHeight="1" thickBot="1" x14ac:dyDescent="0.3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2:41" ht="18" customHeight="1" thickBot="1" x14ac:dyDescent="0.45">
      <c r="E57" s="34" t="s">
        <v>8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S57" s="16" t="s">
        <v>24</v>
      </c>
      <c r="T57" s="2"/>
      <c r="U57" s="17">
        <f>MAXA(E59:AO63)</f>
        <v>10.129827779389311</v>
      </c>
    </row>
    <row r="58" spans="2:41" ht="6" customHeight="1" thickBot="1" x14ac:dyDescent="0.3"/>
    <row r="59" spans="2:41" ht="16" customHeight="1" x14ac:dyDescent="0.25">
      <c r="B59" s="26" t="s">
        <v>3</v>
      </c>
      <c r="D59" s="3">
        <f>C35</f>
        <v>14</v>
      </c>
      <c r="E59" s="1">
        <f>$D59*E43</f>
        <v>0</v>
      </c>
      <c r="F59" s="1">
        <f>$D59*F43</f>
        <v>1.1996331448582458</v>
      </c>
      <c r="G59" s="1">
        <f>$D59*G43</f>
        <v>2.371619169481193</v>
      </c>
      <c r="H59" s="1">
        <f>$D59*H43</f>
        <v>3.4743082680054593</v>
      </c>
      <c r="I59" s="1">
        <f>$D59*I43</f>
        <v>4.4660452837507449</v>
      </c>
      <c r="J59" s="1">
        <f>$D59*J43</f>
        <v>5.3611670847539479</v>
      </c>
      <c r="K59" s="1">
        <f>$D59*K43</f>
        <v>6.1740000000000004</v>
      </c>
      <c r="L59" s="1">
        <f>$D59*L43</f>
        <v>6.9188573358612437</v>
      </c>
      <c r="M59" s="1">
        <f>$D59*M43</f>
        <v>7.5680369916467605</v>
      </c>
      <c r="N59" s="1">
        <f>$D59*N43</f>
        <v>8.0798191924087561</v>
      </c>
      <c r="O59" s="1">
        <f>$D59*O43</f>
        <v>8.3564643562607035</v>
      </c>
      <c r="P59" s="1">
        <f>$D59*P43</f>
        <v>8.4962111124382567</v>
      </c>
      <c r="Q59" s="1">
        <f>$D59*Q43</f>
        <v>8.5552744851866791</v>
      </c>
      <c r="R59" s="1">
        <f>$D59*R43</f>
        <v>8.7298442572965023</v>
      </c>
      <c r="S59" s="1">
        <f>$D59*S43</f>
        <v>8.8940835257418964</v>
      </c>
      <c r="T59" s="1">
        <f>$D59*T43</f>
        <v>9.0621274604142172</v>
      </c>
      <c r="U59" s="1">
        <f>$D59*U43</f>
        <v>8.7580822753975056</v>
      </c>
      <c r="V59" s="1">
        <f>$D59*V43</f>
        <v>8.0660244206151912</v>
      </c>
      <c r="W59" s="1">
        <f>$D59*W43</f>
        <v>7.2520000000000007</v>
      </c>
      <c r="X59" s="1">
        <f>$D59*X43</f>
        <v>6.358024420615191</v>
      </c>
      <c r="Y59" s="1">
        <f>$D59*Y43</f>
        <v>5.4260822753975049</v>
      </c>
      <c r="Z59" s="1">
        <f>$D59*Z43</f>
        <v>4.4561274604142156</v>
      </c>
      <c r="AA59" s="1">
        <f>$D59*AA43</f>
        <v>3.462083525741896</v>
      </c>
      <c r="AB59" s="1">
        <f>$D59*AB43</f>
        <v>2.429844257296502</v>
      </c>
      <c r="AC59" s="1">
        <f>$D59*AC43</f>
        <v>1.471274485186679</v>
      </c>
      <c r="AD59" s="1">
        <f>$D59*AD43</f>
        <v>0.47421111243825653</v>
      </c>
      <c r="AE59" s="1">
        <f>$D59*AE43</f>
        <v>-0.36553564373929631</v>
      </c>
      <c r="AF59" s="1">
        <f>$D59*AF43</f>
        <v>-1.2021808075912432</v>
      </c>
      <c r="AG59" s="1">
        <f>$D59*AG43</f>
        <v>-2.049963008353239</v>
      </c>
      <c r="AH59" s="1">
        <f>$D59*AH43</f>
        <v>-2.6431426641387565</v>
      </c>
      <c r="AI59" s="1">
        <f>$D59*AI43</f>
        <v>-3.052</v>
      </c>
      <c r="AJ59" s="1">
        <f>$D59*AJ43</f>
        <v>-3.4028329152460524</v>
      </c>
      <c r="AK59" s="1">
        <f>$D59*AK43</f>
        <v>-3.4439547162492561</v>
      </c>
      <c r="AL59" s="1">
        <f>$D59*AL43</f>
        <v>-3.0076917319945409</v>
      </c>
      <c r="AM59" s="1">
        <f>$D59*AM43</f>
        <v>-2.1083808305188065</v>
      </c>
      <c r="AN59" s="1">
        <f>$D59*AN43</f>
        <v>-4.6366855141754156E-2</v>
      </c>
      <c r="AO59" s="1">
        <f>$D59*AO43</f>
        <v>-6.5177897801138581E-17</v>
      </c>
    </row>
    <row r="60" spans="2:41" ht="16" customHeight="1" x14ac:dyDescent="0.25">
      <c r="B60" s="27"/>
      <c r="D60" s="3">
        <f>C36</f>
        <v>15</v>
      </c>
      <c r="E60" s="1">
        <f>$D60*E44</f>
        <v>0</v>
      </c>
      <c r="F60" s="1">
        <f>$D60*F44</f>
        <v>1.2853212266338347</v>
      </c>
      <c r="G60" s="1">
        <f>$D60*G44</f>
        <v>2.5260205387298496</v>
      </c>
      <c r="H60" s="1">
        <f>$D60*H44</f>
        <v>3.7074731442915634</v>
      </c>
      <c r="I60" s="1">
        <f>$D60*I44</f>
        <v>4.7850485183043689</v>
      </c>
      <c r="J60" s="1">
        <f>$D60*J44</f>
        <v>5.7741075908078017</v>
      </c>
      <c r="K60" s="1">
        <f>$D60*K44</f>
        <v>6.66</v>
      </c>
      <c r="L60" s="1">
        <f>$D60*L44</f>
        <v>7.4730614312799046</v>
      </c>
      <c r="M60" s="1">
        <f>$D60*M44</f>
        <v>8.1986110624786726</v>
      </c>
      <c r="N60" s="1">
        <f>$D60*N44</f>
        <v>8.6719491347236684</v>
      </c>
      <c r="O60" s="1">
        <f>$D60*O44</f>
        <v>8.9533546674221824</v>
      </c>
      <c r="P60" s="1">
        <f>$D60*P44</f>
        <v>9.0430833347552753</v>
      </c>
      <c r="Q60" s="1">
        <f>$D60*Q44</f>
        <v>9.0913655198428689</v>
      </c>
      <c r="R60" s="1">
        <f>$D60*R44</f>
        <v>9.0534045613891099</v>
      </c>
      <c r="S60" s="1">
        <f>$D60*S44</f>
        <v>9.289375206152032</v>
      </c>
      <c r="T60" s="1">
        <f>$D60*T44</f>
        <v>9.469422279015232</v>
      </c>
      <c r="U60" s="1">
        <f>$D60*U44</f>
        <v>9.2936595807830411</v>
      </c>
      <c r="V60" s="1">
        <f>$D60*V44</f>
        <v>8.5371690220877046</v>
      </c>
      <c r="W60" s="1">
        <f>$D60*W44</f>
        <v>7.6950000000000003</v>
      </c>
      <c r="X60" s="1">
        <f>$D60*X44</f>
        <v>6.767169022087705</v>
      </c>
      <c r="Y60" s="1">
        <f>$D60*Y44</f>
        <v>5.8136595807830416</v>
      </c>
      <c r="Z60" s="1">
        <f>$D60*Z44</f>
        <v>4.8044222790152311</v>
      </c>
      <c r="AA60" s="1">
        <f>$D60*AA44</f>
        <v>3.7843752061520317</v>
      </c>
      <c r="AB60" s="1">
        <f>$D60*AB44</f>
        <v>2.7084045613891092</v>
      </c>
      <c r="AC60" s="1">
        <f>$D60*AC44</f>
        <v>1.7113655198428699</v>
      </c>
      <c r="AD60" s="1">
        <f>$D60*AD44</f>
        <v>0.68808333475527483</v>
      </c>
      <c r="AE60" s="1">
        <f>$D60*AE44</f>
        <v>-0.28664533257781744</v>
      </c>
      <c r="AF60" s="1">
        <f>$D60*AF44</f>
        <v>-1.0780508652763321</v>
      </c>
      <c r="AG60" s="1">
        <f>$D60*AG44</f>
        <v>-1.8963889375213272</v>
      </c>
      <c r="AH60" s="1">
        <f>$D60*AH44</f>
        <v>-2.5769385687200961</v>
      </c>
      <c r="AI60" s="1">
        <f>$D60*AI44</f>
        <v>-3.0599999999999996</v>
      </c>
      <c r="AJ60" s="1">
        <f>$D60*AJ44</f>
        <v>-3.2858924091921988</v>
      </c>
      <c r="AK60" s="1">
        <f>$D60*AK44</f>
        <v>-3.2699514816956312</v>
      </c>
      <c r="AL60" s="1">
        <f>$D60*AL44</f>
        <v>-2.7575268557084369</v>
      </c>
      <c r="AM60" s="1">
        <f>$D60*AM44</f>
        <v>-1.8689794612701502</v>
      </c>
      <c r="AN60" s="1">
        <f>$D60*AN44</f>
        <v>-4.9678773366165163E-2</v>
      </c>
      <c r="AO60" s="1">
        <f>$D60*AO44</f>
        <v>-6.9833461929791331E-17</v>
      </c>
    </row>
    <row r="61" spans="2:41" ht="16" customHeight="1" x14ac:dyDescent="0.25">
      <c r="B61" s="27"/>
      <c r="D61" s="3">
        <f>C37</f>
        <v>16</v>
      </c>
      <c r="E61" s="1">
        <f>$D61*E45</f>
        <v>0</v>
      </c>
      <c r="F61" s="1">
        <f>$D61*F45</f>
        <v>1.3550093084094237</v>
      </c>
      <c r="G61" s="1">
        <f>$D61*G45</f>
        <v>2.6784219079785063</v>
      </c>
      <c r="H61" s="1">
        <f>$D61*H45</f>
        <v>3.9386380205776677</v>
      </c>
      <c r="I61" s="1">
        <f>$D61*I45</f>
        <v>5.1040517528579938</v>
      </c>
      <c r="J61" s="1">
        <f>$D61*J45</f>
        <v>6.191048096861655</v>
      </c>
      <c r="K61" s="1">
        <f>$D61*K45</f>
        <v>7.1680000000000001</v>
      </c>
      <c r="L61" s="1">
        <f>$D61*L45</f>
        <v>8.0672655266985647</v>
      </c>
      <c r="M61" s="1">
        <f>$D61*M45</f>
        <v>8.7931851333105833</v>
      </c>
      <c r="N61" s="1">
        <f>$D61*N45</f>
        <v>9.2660790770385795</v>
      </c>
      <c r="O61" s="1">
        <f>$D61*O45</f>
        <v>9.5182449785836614</v>
      </c>
      <c r="P61" s="1">
        <f>$D61*P45</f>
        <v>9.581955557072293</v>
      </c>
      <c r="Q61" s="1">
        <f>$D61*Q45</f>
        <v>9.5374565544990606</v>
      </c>
      <c r="R61" s="1">
        <f>$D61*R45</f>
        <v>9.5449648654817167</v>
      </c>
      <c r="S61" s="1">
        <f>$D61*S45</f>
        <v>9.4766668865621675</v>
      </c>
      <c r="T61" s="1">
        <f>$D61*T45</f>
        <v>9.6047170976162466</v>
      </c>
      <c r="U61" s="1">
        <f>$D61*U45</f>
        <v>9.6412368861685778</v>
      </c>
      <c r="V61" s="1">
        <f>$D61*V45</f>
        <v>8.9943136235602186</v>
      </c>
      <c r="W61" s="1">
        <f>$D61*W45</f>
        <v>8.1280000000000001</v>
      </c>
      <c r="X61" s="1">
        <f>$D61*X45</f>
        <v>7.1863136235602187</v>
      </c>
      <c r="Y61" s="1">
        <f>$D61*Y45</f>
        <v>6.2012368861685774</v>
      </c>
      <c r="Z61" s="1">
        <f>$D61*Z45</f>
        <v>5.1727170976162462</v>
      </c>
      <c r="AA61" s="1">
        <f>$D61*AA45</f>
        <v>4.0686668865621671</v>
      </c>
      <c r="AB61" s="1">
        <f>$D61*AB45</f>
        <v>3.0169648654817167</v>
      </c>
      <c r="AC61" s="1">
        <f>$D61*AC45</f>
        <v>1.9854565544990614</v>
      </c>
      <c r="AD61" s="1">
        <f>$D61*AD45</f>
        <v>0.92595555707229305</v>
      </c>
      <c r="AE61" s="1">
        <f>$D61*AE45</f>
        <v>-6.5755021416338599E-2</v>
      </c>
      <c r="AF61" s="1">
        <f>$D61*AF45</f>
        <v>-1.0219209229614208</v>
      </c>
      <c r="AG61" s="1">
        <f>$D61*AG45</f>
        <v>-1.862814866689416</v>
      </c>
      <c r="AH61" s="1">
        <f>$D61*AH45</f>
        <v>-2.3807344733014357</v>
      </c>
      <c r="AI61" s="1">
        <f>$D61*AI45</f>
        <v>-2.8479999999999999</v>
      </c>
      <c r="AJ61" s="1">
        <f>$D61*AJ45</f>
        <v>-3.2649519031383454</v>
      </c>
      <c r="AK61" s="1">
        <f>$D61*AK45</f>
        <v>-3.0719482471420068</v>
      </c>
      <c r="AL61" s="1">
        <f>$D61*AL45</f>
        <v>-2.6373619794223329</v>
      </c>
      <c r="AM61" s="1">
        <f>$D61*AM45</f>
        <v>-1.6415780920214937</v>
      </c>
      <c r="AN61" s="1">
        <f>$D61*AN45</f>
        <v>-5.2990691590576178E-2</v>
      </c>
      <c r="AO61" s="1">
        <f>$D61*AO45</f>
        <v>-7.4489026058444093E-17</v>
      </c>
    </row>
    <row r="62" spans="2:41" ht="16" customHeight="1" x14ac:dyDescent="0.25">
      <c r="B62" s="27"/>
      <c r="D62" s="3">
        <f>C38</f>
        <v>17</v>
      </c>
      <c r="E62" s="1">
        <f>$D62*E46</f>
        <v>0</v>
      </c>
      <c r="F62" s="1">
        <f>$D62*F46</f>
        <v>1.4226973901850126</v>
      </c>
      <c r="G62" s="1">
        <f>$D62*G46</f>
        <v>2.8288232772271629</v>
      </c>
      <c r="H62" s="1">
        <f>$D62*H46</f>
        <v>4.1678028968637717</v>
      </c>
      <c r="I62" s="1">
        <f>$D62*I46</f>
        <v>5.4230549874116187</v>
      </c>
      <c r="J62" s="1">
        <f>$D62*J46</f>
        <v>6.5779886029155081</v>
      </c>
      <c r="K62" s="1">
        <f>$D62*K46</f>
        <v>7.633</v>
      </c>
      <c r="L62" s="1">
        <f>$D62*L46</f>
        <v>8.6224696221172259</v>
      </c>
      <c r="M62" s="1">
        <f>$D62*M46</f>
        <v>9.3767592041424948</v>
      </c>
      <c r="N62" s="1">
        <f>$D62*N46</f>
        <v>9.84520901935349</v>
      </c>
      <c r="O62" s="1">
        <f>$D62*O46</f>
        <v>10.09613528974514</v>
      </c>
      <c r="P62" s="1">
        <f>$D62*P46</f>
        <v>10.129827779389311</v>
      </c>
      <c r="Q62" s="1">
        <f>$D62*Q46</f>
        <v>10.065547589155251</v>
      </c>
      <c r="R62" s="1">
        <f>$D62*R46</f>
        <v>9.9035251695743245</v>
      </c>
      <c r="S62" s="1">
        <f>$D62*S46</f>
        <v>9.8479585669723022</v>
      </c>
      <c r="T62" s="1">
        <f>$D62*T46</f>
        <v>9.950011916217262</v>
      </c>
      <c r="U62" s="1">
        <f>$D62*U46</f>
        <v>9.835814191554114</v>
      </c>
      <c r="V62" s="1">
        <f>$D62*V46</f>
        <v>9.4374582250327315</v>
      </c>
      <c r="W62" s="1">
        <f>$D62*W46</f>
        <v>8.5679999999999996</v>
      </c>
      <c r="X62" s="1">
        <f>$D62*X46</f>
        <v>7.6014582250327321</v>
      </c>
      <c r="Y62" s="1">
        <f>$D62*Y46</f>
        <v>6.5888141915541132</v>
      </c>
      <c r="Z62" s="1">
        <f>$D62*Z46</f>
        <v>5.5300119162172621</v>
      </c>
      <c r="AA62" s="1">
        <f>$D62*AA46</f>
        <v>4.4079585669723027</v>
      </c>
      <c r="AB62" s="1">
        <f>$D62*AB46</f>
        <v>3.3415251695743242</v>
      </c>
      <c r="AC62" s="1">
        <f>$D62*AC46</f>
        <v>2.279547589155253</v>
      </c>
      <c r="AD62" s="1">
        <f>$D62*AD46</f>
        <v>1.2048277793893114</v>
      </c>
      <c r="AE62" s="1">
        <f>$D62*AE46</f>
        <v>0.11713528974514018</v>
      </c>
      <c r="AF62" s="1">
        <f>$D62*AF46</f>
        <v>-0.79679098064650977</v>
      </c>
      <c r="AG62" s="1">
        <f>$D62*AG46</f>
        <v>-1.6392407958575044</v>
      </c>
      <c r="AH62" s="1">
        <f>$D62*AH46</f>
        <v>-2.3255303778827758</v>
      </c>
      <c r="AI62" s="1">
        <f>$D62*AI46</f>
        <v>-2.8049999999999997</v>
      </c>
      <c r="AJ62" s="1">
        <f>$D62*AJ46</f>
        <v>-2.9590113970844918</v>
      </c>
      <c r="AK62" s="1">
        <f>$D62*AK46</f>
        <v>-2.9749450125883823</v>
      </c>
      <c r="AL62" s="1">
        <f>$D62*AL46</f>
        <v>-2.479197103136229</v>
      </c>
      <c r="AM62" s="1">
        <f>$D62*AM46</f>
        <v>-1.5231767227728372</v>
      </c>
      <c r="AN62" s="1">
        <f>$D62*AN46</f>
        <v>-5.6302609814987192E-2</v>
      </c>
      <c r="AO62" s="1">
        <f>$D62*AO46</f>
        <v>-7.9144590187096855E-17</v>
      </c>
    </row>
    <row r="63" spans="2:41" ht="16" customHeight="1" thickBot="1" x14ac:dyDescent="0.3">
      <c r="B63" s="28"/>
      <c r="D63" s="3">
        <f>C39</f>
        <v>0</v>
      </c>
      <c r="E63" s="2">
        <f>$D63*E47</f>
        <v>0</v>
      </c>
      <c r="F63" s="2">
        <f>$D63*F47</f>
        <v>0</v>
      </c>
      <c r="G63" s="2">
        <f>$D63*G47</f>
        <v>0</v>
      </c>
      <c r="H63" s="2">
        <f>$D63*H47</f>
        <v>0</v>
      </c>
      <c r="I63" s="2">
        <f>$D63*I47</f>
        <v>0</v>
      </c>
      <c r="J63" s="2">
        <f>$D63*J47</f>
        <v>0</v>
      </c>
      <c r="K63" s="2">
        <f>$D63*K47</f>
        <v>0</v>
      </c>
      <c r="L63" s="2">
        <f>$D63*L47</f>
        <v>0</v>
      </c>
      <c r="M63" s="2">
        <f>$D63*M47</f>
        <v>0</v>
      </c>
      <c r="N63" s="2">
        <f>$D63*N47</f>
        <v>0</v>
      </c>
      <c r="O63" s="2">
        <f>$D63*O47</f>
        <v>0</v>
      </c>
      <c r="P63" s="2">
        <f>$D63*P47</f>
        <v>0</v>
      </c>
      <c r="Q63" s="2">
        <f>$D63*Q47</f>
        <v>0</v>
      </c>
      <c r="R63" s="2">
        <f>$D63*R47</f>
        <v>0</v>
      </c>
      <c r="S63" s="2">
        <f>$D63*S47</f>
        <v>0</v>
      </c>
      <c r="T63" s="2">
        <f>$D63*T47</f>
        <v>0</v>
      </c>
      <c r="U63" s="2">
        <f>$D63*U47</f>
        <v>0</v>
      </c>
      <c r="V63" s="2">
        <f>$D63*V47</f>
        <v>0</v>
      </c>
      <c r="W63" s="2">
        <f>$D63*W47</f>
        <v>0</v>
      </c>
      <c r="X63" s="2">
        <f>$D63*X47</f>
        <v>0</v>
      </c>
      <c r="Y63" s="2">
        <f>$D63*Y47</f>
        <v>0</v>
      </c>
      <c r="Z63" s="2">
        <f>$D63*Z47</f>
        <v>0</v>
      </c>
      <c r="AA63" s="2">
        <f>$D63*AA47</f>
        <v>0</v>
      </c>
      <c r="AB63" s="2">
        <f>$D63*AB47</f>
        <v>0</v>
      </c>
      <c r="AC63" s="2">
        <f>$D63*AC47</f>
        <v>0</v>
      </c>
      <c r="AD63" s="2">
        <f>$D63*AD47</f>
        <v>0</v>
      </c>
      <c r="AE63" s="2">
        <f>$D63*AE47</f>
        <v>0</v>
      </c>
      <c r="AF63" s="2">
        <f>$D63*AF47</f>
        <v>0</v>
      </c>
      <c r="AG63" s="2">
        <f>$D63*AG47</f>
        <v>0</v>
      </c>
      <c r="AH63" s="2">
        <f>$D63*AH47</f>
        <v>0</v>
      </c>
      <c r="AI63" s="2">
        <f>$D63*AI47</f>
        <v>0</v>
      </c>
      <c r="AJ63" s="2">
        <f>$D63*AJ47</f>
        <v>0</v>
      </c>
      <c r="AK63" s="2">
        <f>$D63*AK47</f>
        <v>0</v>
      </c>
      <c r="AL63" s="2">
        <f>$D63*AL47</f>
        <v>0</v>
      </c>
      <c r="AM63" s="2">
        <f>$D63*AM47</f>
        <v>0</v>
      </c>
      <c r="AN63" s="2">
        <f>$D63*AN47</f>
        <v>0</v>
      </c>
      <c r="AO63" s="2">
        <f>$D63*AO47</f>
        <v>0</v>
      </c>
    </row>
  </sheetData>
  <mergeCells count="9">
    <mergeCell ref="B59:B63"/>
    <mergeCell ref="E49:Q49"/>
    <mergeCell ref="B51:B55"/>
    <mergeCell ref="E31:Q31"/>
    <mergeCell ref="E33:Q33"/>
    <mergeCell ref="B35:B39"/>
    <mergeCell ref="E41:Q41"/>
    <mergeCell ref="B43:B47"/>
    <mergeCell ref="E57:Q57"/>
  </mergeCells>
  <hyperlinks>
    <hyperlink ref="A8" r:id="rId1" xr:uid="{00000000-0004-0000-0300-000000000000}"/>
  </hyperlinks>
  <pageMargins left="0.75" right="0.75" top="1" bottom="1" header="0" footer="0"/>
  <pageSetup paperSize="9" scale="41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2D Graphics (various VCG)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David Sharman</cp:lastModifiedBy>
  <cp:lastPrinted>2011-06-08T02:30:22Z</cp:lastPrinted>
  <dcterms:created xsi:type="dcterms:W3CDTF">2011-06-07T04:28:08Z</dcterms:created>
  <dcterms:modified xsi:type="dcterms:W3CDTF">2020-05-05T16:10:52Z</dcterms:modified>
</cp:coreProperties>
</file>